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user\☆受付・心専門医申請関係☆_★\■申請書様式\2026\2.更新\"/>
    </mc:Choice>
  </mc:AlternateContent>
  <xr:revisionPtr revIDLastSave="0" documentId="13_ncr:1_{811D5072-26F1-4F9E-ADFD-0B21B68857D4}" xr6:coauthVersionLast="47" xr6:coauthVersionMax="47" xr10:uidLastSave="{00000000-0000-0000-0000-000000000000}"/>
  <bookViews>
    <workbookView xWindow="18360" yWindow="1485" windowWidth="16905" windowHeight="12570" tabRatio="821" xr2:uid="{00000000-000D-0000-FFFF-FFFF00000000}"/>
  </bookViews>
  <sheets>
    <sheet name="１" sheetId="54" r:id="rId1"/>
    <sheet name="２" sheetId="55" r:id="rId2"/>
    <sheet name="3" sheetId="56" r:id="rId3"/>
    <sheet name="4-1" sheetId="49" r:id="rId4"/>
    <sheet name="4-2" sheetId="50" r:id="rId5"/>
    <sheet name="4-3" sheetId="51" r:id="rId6"/>
    <sheet name="4-4" sheetId="52" r:id="rId7"/>
    <sheet name="4-5" sheetId="53" r:id="rId8"/>
    <sheet name="4-6" sheetId="29" r:id="rId9"/>
    <sheet name="4-7" sheetId="47" r:id="rId10"/>
    <sheet name="5" sheetId="48" r:id="rId11"/>
  </sheets>
  <definedNames>
    <definedName name="_xlnm.Print_Area" localSheetId="0">'１'!$A$1:$AC$58</definedName>
    <definedName name="_xlnm.Print_Area" localSheetId="2">'3'!$A$1:$AB$51</definedName>
    <definedName name="_xlnm.Print_Area" localSheetId="9">'4-7'!$A$1:$S$60</definedName>
    <definedName name="更新１難易度B合計件数その１" localSheetId="0">#REF!,#REF!,#REF!,#REF!,#REF!</definedName>
    <definedName name="更新１難易度B合計件数その１">'4-2'!$AD$16:$AF$26,'4-2'!$AD$28:$AF$31,'4-2'!$AD$33,'4-2'!$AD$35:$AF$37,'4-2'!$AD$39:$AF$43</definedName>
    <definedName name="更新１難易度B合計件数その２">'4-3'!$AD$16:$AF$20,'4-3'!$AD$30:$AF$33,'4-3'!#REF!,'4-3'!$AD$34:$AF$34,'4-3'!$AD$37:$AF$42</definedName>
    <definedName name="更新１難易度B術者16歳未満その１" localSheetId="0">#REF!,#REF!,#REF!,#REF!</definedName>
    <definedName name="更新１難易度B術者16歳未満その１">'4-2'!$O$28:$Q$31,'4-2'!$O$33,'4-2'!$O$35:$Q$37,'4-2'!$O$39:$Q$43</definedName>
    <definedName name="更新１難易度B術者16歳未満その２" localSheetId="0">#REF!</definedName>
    <definedName name="更新１難易度B術者16歳未満その２">'4-3'!$O$37:$Q$42</definedName>
    <definedName name="更新１難易度B術者総数その１" localSheetId="0">#REF!,#REF!,#REF!,#REF!,#REF!</definedName>
    <definedName name="更新１難易度B術者総数その１">'4-2'!$L$16:$N$26,'4-2'!$L$28:$N$31,'4-2'!$L$33,'4-2'!$L$35:$N$37,'4-2'!$L$39:$N$43</definedName>
    <definedName name="更新１難易度B術者総数その２" localSheetId="0">#REF!,#REF!,#REF!,#REF!,#REF!</definedName>
    <definedName name="更新１難易度B術者総数その２">'4-3'!$L$16:$N$20,'4-3'!$L$30:$N$33,'4-3'!#REF!,'4-3'!$L$34:$N$34,'4-3'!$L$37:$N$42</definedName>
    <definedName name="更新１難易度B助手16歳未満その１" localSheetId="0">#REF!,#REF!,#REF!,#REF!</definedName>
    <definedName name="更新１難易度B助手16歳未満その１">'4-2'!$X$28:$Z$31,'4-2'!$X$33,'4-2'!$X$35:$Z$37,'4-2'!$X$39:$Z$43</definedName>
    <definedName name="更新１難易度B助手16歳未満その２">#REF!</definedName>
    <definedName name="更新１難易度B助手総数その１" localSheetId="0">#REF!,#REF!,#REF!,#REF!,#REF!</definedName>
    <definedName name="更新１難易度B助手総数その１">'4-2'!$U$16:$W$26,'4-2'!$U$28:$W$31,'4-2'!$U$33,'4-2'!$U$35:$W$37,'4-2'!$U$39:$W$43</definedName>
    <definedName name="更新１難易度B助手総数その２" localSheetId="0">#REF!,#REF!,#REF!,#REF!,#REF!</definedName>
    <definedName name="更新１難易度B助手総数その２">'4-3'!$U$16:$W$20,'4-3'!$U$30:$W$33,'4-3'!#REF!,'4-3'!$U$34:$W$34,'4-3'!$U$37:$W$42</definedName>
    <definedName name="更新１難易度C合計件数その１" localSheetId="0">#REF!,#REF!,#REF!,#REF!,#REF!</definedName>
    <definedName name="更新１難易度C合計件数その１">'4-4'!$AD$16:$AF$30,'4-4'!$AD$32:$AF$37,'4-4'!$AD$39:$AF$40,'4-4'!$AD$42:$AF$45,'4-4'!$AD$47:$AF$57</definedName>
    <definedName name="更新１難易度C合計件数その２" localSheetId="0">#REF!,#REF!,#REF!,#REF!</definedName>
    <definedName name="更新１難易度C合計件数その２">'4-5'!$AD$16:$AF$26,'4-5'!$AD$28:$AF$28,'4-5'!$AD$30:$AF$31,'4-5'!$AD$34:$AF$44</definedName>
    <definedName name="更新１難易度C術者16歳未満その１" localSheetId="0">#REF!,#REF!,#REF!,#REF!</definedName>
    <definedName name="更新１難易度C術者16歳未満その１">'4-4'!$O$32:$Q$37,'4-4'!$O$39:$Q$40,'4-4'!$O$42:$Q$45,'4-4'!$O$47:$Q$57</definedName>
    <definedName name="更新１難易度C術者16歳未満その２" localSheetId="0">#REF!</definedName>
    <definedName name="更新１難易度C術者16歳未満その２">'4-5'!$O$34:$Q$44</definedName>
    <definedName name="更新１難易度C術者総数その１" localSheetId="0">#REF!,#REF!,#REF!,#REF!,#REF!,#REF!</definedName>
    <definedName name="更新１難易度C術者総数その１">'4-4'!$L$16:$N$30,'4-4'!$L$32:$N$37,'4-4'!$L$39:$N$40,'4-4'!$L$42:$N$45,'4-4'!$L$47:$N$55,'4-4'!$L$56</definedName>
    <definedName name="更新１難易度C術者総数その２" localSheetId="0">#REF!,#REF!,#REF!,#REF!</definedName>
    <definedName name="更新１難易度C術者総数その２">'4-5'!$L$16:$N$26,'4-5'!$L$28:$N$28,'4-5'!$L$30:$N$31,'4-5'!$L$34:$N$44</definedName>
    <definedName name="更新１難易度C助手16歳未満その１" localSheetId="0">#REF!,#REF!,#REF!,#REF!</definedName>
    <definedName name="更新１難易度C助手16歳未満その１">#REF!,#REF!,#REF!,#REF!</definedName>
    <definedName name="更新１難易度C助手16歳未満その２" localSheetId="0">#REF!</definedName>
    <definedName name="更新１難易度C助手16歳未満その２">#REF!</definedName>
    <definedName name="更新１難易度C助手総数その１" localSheetId="0">#REF!,#REF!,#REF!,#REF!,#REF!</definedName>
    <definedName name="更新１難易度C助手総数その１">'4-4'!$U$16:$W$30,'4-4'!$U$32:$W$37,'4-4'!$U$39:$W$40,'4-4'!$U$42:$W$57</definedName>
    <definedName name="更新１難易度C助手総数その２" localSheetId="0">#REF!,#REF!,#REF!,#REF!</definedName>
    <definedName name="更新１難易度C助手総数その２">'4-5'!$U$16:$W$26,'4-5'!$U$28:$W$28,'4-5'!$U$30:$W$31,'4-5'!$U$34:$W$44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7" l="1"/>
  <c r="E10" i="29"/>
  <c r="E10" i="53"/>
  <c r="E10" i="52"/>
  <c r="E10" i="51"/>
  <c r="E10" i="50"/>
  <c r="E10" i="49"/>
  <c r="F7" i="56"/>
  <c r="F9" i="55"/>
  <c r="U16" i="29" l="1"/>
  <c r="O16" i="29"/>
  <c r="I16" i="29"/>
  <c r="U15" i="29"/>
  <c r="O15" i="29"/>
  <c r="L15" i="29"/>
  <c r="I15" i="29"/>
  <c r="AD45" i="53"/>
  <c r="U17" i="29" s="1"/>
  <c r="U45" i="53"/>
  <c r="O17" i="29" s="1" a="1"/>
  <c r="O17" i="29" s="1"/>
  <c r="O18" i="29" s="1"/>
  <c r="O45" i="53"/>
  <c r="L17" i="29" s="1"/>
  <c r="L45" i="53"/>
  <c r="I17" i="29" s="1"/>
  <c r="AD44" i="53"/>
  <c r="O44" i="53"/>
  <c r="AD43" i="53"/>
  <c r="O43" i="53"/>
  <c r="AD42" i="53"/>
  <c r="O42" i="53"/>
  <c r="AD41" i="53"/>
  <c r="O41" i="53"/>
  <c r="AD40" i="53"/>
  <c r="O40" i="53"/>
  <c r="AD39" i="53"/>
  <c r="O39" i="53"/>
  <c r="AD38" i="53"/>
  <c r="O38" i="53"/>
  <c r="AD37" i="53"/>
  <c r="O37" i="53"/>
  <c r="AD36" i="53"/>
  <c r="O36" i="53"/>
  <c r="AD35" i="53"/>
  <c r="O35" i="53"/>
  <c r="AD34" i="53"/>
  <c r="O34" i="53"/>
  <c r="AD31" i="53"/>
  <c r="AD30" i="53"/>
  <c r="AD28" i="53"/>
  <c r="AD26" i="53"/>
  <c r="AD25" i="53"/>
  <c r="AD24" i="53"/>
  <c r="AD22" i="53"/>
  <c r="AD20" i="53"/>
  <c r="AD19" i="53"/>
  <c r="AD18" i="53"/>
  <c r="AD17" i="53"/>
  <c r="AD16" i="53"/>
  <c r="AD56" i="52"/>
  <c r="AD55" i="52"/>
  <c r="AD54" i="52"/>
  <c r="AD52" i="52"/>
  <c r="AD51" i="52"/>
  <c r="AD50" i="52"/>
  <c r="AD49" i="52"/>
  <c r="AD48" i="52"/>
  <c r="AD47" i="52"/>
  <c r="AD45" i="52"/>
  <c r="AD44" i="52"/>
  <c r="AD43" i="52"/>
  <c r="AD42" i="52"/>
  <c r="AD40" i="52"/>
  <c r="AD39" i="52"/>
  <c r="AD37" i="52"/>
  <c r="AD36" i="52"/>
  <c r="AD35" i="52"/>
  <c r="AD34" i="52"/>
  <c r="AD33" i="52"/>
  <c r="AD32" i="52"/>
  <c r="AD30" i="52"/>
  <c r="AD29" i="52"/>
  <c r="AD28" i="52"/>
  <c r="AD27" i="52"/>
  <c r="AD26" i="52"/>
  <c r="AD25" i="52"/>
  <c r="AD24" i="52"/>
  <c r="AD23" i="52"/>
  <c r="AD22" i="52"/>
  <c r="AD21" i="52"/>
  <c r="AD20" i="52"/>
  <c r="AD19" i="52"/>
  <c r="AD18" i="52"/>
  <c r="AD17" i="52"/>
  <c r="AD16" i="52"/>
  <c r="AD43" i="51"/>
  <c r="U43" i="51"/>
  <c r="O43" i="51"/>
  <c r="L16" i="29" s="1"/>
  <c r="L43" i="51"/>
  <c r="AD42" i="51"/>
  <c r="O42" i="51"/>
  <c r="AD41" i="51"/>
  <c r="O41" i="51"/>
  <c r="AD40" i="51"/>
  <c r="O40" i="51"/>
  <c r="AD39" i="51"/>
  <c r="O39" i="51"/>
  <c r="AD38" i="51"/>
  <c r="O38" i="51"/>
  <c r="AD37" i="51"/>
  <c r="O37" i="51"/>
  <c r="AD34" i="51"/>
  <c r="AD32" i="51"/>
  <c r="AD30" i="51"/>
  <c r="AD27" i="51"/>
  <c r="AD26" i="51"/>
  <c r="AD24" i="51"/>
  <c r="AD22" i="51"/>
  <c r="AD20" i="51"/>
  <c r="AD19" i="51"/>
  <c r="AD18" i="51"/>
  <c r="AD16" i="51"/>
  <c r="AD43" i="50"/>
  <c r="AD42" i="50"/>
  <c r="AD41" i="50"/>
  <c r="AD40" i="50"/>
  <c r="AD39" i="50"/>
  <c r="AD37" i="50"/>
  <c r="AD36" i="50"/>
  <c r="AD35" i="50"/>
  <c r="AD33" i="50"/>
  <c r="AD31" i="50"/>
  <c r="AD30" i="50"/>
  <c r="AD29" i="50"/>
  <c r="AD28" i="50"/>
  <c r="AD26" i="50"/>
  <c r="AD25" i="50"/>
  <c r="AD24" i="50"/>
  <c r="AD23" i="50"/>
  <c r="AD22" i="50"/>
  <c r="AD21" i="50"/>
  <c r="AD20" i="50"/>
  <c r="AD19" i="50"/>
  <c r="AD18" i="50"/>
  <c r="AD17" i="50"/>
  <c r="AD16" i="50"/>
  <c r="AD54" i="49"/>
  <c r="X54" i="49"/>
  <c r="V54" i="49"/>
  <c r="U54" i="49"/>
  <c r="O54" i="49"/>
  <c r="M54" i="49"/>
  <c r="L54" i="49"/>
  <c r="AD53" i="49"/>
  <c r="AD52" i="49"/>
  <c r="AD51" i="49"/>
  <c r="AD48" i="49"/>
  <c r="AD47" i="49"/>
  <c r="AD46" i="49"/>
  <c r="AD45" i="49"/>
  <c r="AD44" i="49"/>
  <c r="AD43" i="49"/>
  <c r="AD42" i="49"/>
  <c r="AD41" i="49"/>
  <c r="AD40" i="49"/>
  <c r="AD38" i="49"/>
  <c r="AD37" i="49"/>
  <c r="AD36" i="49"/>
  <c r="AD35" i="49"/>
  <c r="AD33" i="49"/>
  <c r="AD32" i="49"/>
  <c r="AD31" i="49"/>
  <c r="AD29" i="49"/>
  <c r="AD28" i="49"/>
  <c r="AD27" i="49"/>
  <c r="AD26" i="49"/>
  <c r="AD24" i="49"/>
  <c r="AD23" i="49"/>
  <c r="AD21" i="49"/>
  <c r="AD20" i="49"/>
  <c r="AD19" i="49"/>
  <c r="AD18" i="49"/>
  <c r="AD17" i="49"/>
  <c r="AD16" i="49"/>
  <c r="I18" i="29" l="1"/>
  <c r="U18" i="2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<sst xmlns="http://schemas.openxmlformats.org/spreadsheetml/2006/main" count="503" uniqueCount="359">
  <si>
    <t>-</t>
    <phoneticPr fontId="3"/>
  </si>
  <si>
    <t>〒</t>
    <phoneticPr fontId="3"/>
  </si>
  <si>
    <t>TEL</t>
    <phoneticPr fontId="3"/>
  </si>
  <si>
    <t>FAX</t>
    <phoneticPr fontId="3"/>
  </si>
  <si>
    <t>難易度B</t>
    <rPh sb="0" eb="3">
      <t>ナンイド</t>
    </rPh>
    <phoneticPr fontId="3"/>
  </si>
  <si>
    <t>難易度C</t>
    <rPh sb="0" eb="3">
      <t>ナンイド</t>
    </rPh>
    <phoneticPr fontId="3"/>
  </si>
  <si>
    <t>日本胸部外科学会</t>
    <rPh sb="0" eb="2">
      <t>ニホン</t>
    </rPh>
    <rPh sb="2" eb="4">
      <t>キョウブ</t>
    </rPh>
    <rPh sb="4" eb="6">
      <t>ゲカ</t>
    </rPh>
    <rPh sb="6" eb="8">
      <t>ガッカイ</t>
    </rPh>
    <phoneticPr fontId="3"/>
  </si>
  <si>
    <t>日本心臓血管外科学会</t>
    <rPh sb="0" eb="2">
      <t>ニホン</t>
    </rPh>
    <rPh sb="6" eb="8">
      <t>ゲカ</t>
    </rPh>
    <rPh sb="8" eb="10">
      <t>ガッカイ</t>
    </rPh>
    <phoneticPr fontId="3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</si>
  <si>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3"/>
  </si>
  <si>
    <t>日本胸部外科学会・日本心臓血管外科学会・日本血管外科学会</t>
    <rPh sb="0" eb="2">
      <t>ニホン</t>
    </rPh>
    <rPh sb="2" eb="4">
      <t>キョウブ</t>
    </rPh>
    <rPh sb="4" eb="6">
      <t>ゲカ</t>
    </rPh>
    <rPh sb="6" eb="8">
      <t>ガッカイ</t>
    </rPh>
    <rPh sb="9" eb="11">
      <t>ニホン</t>
    </rPh>
    <rPh sb="11" eb="13">
      <t>シンゾウ</t>
    </rPh>
    <rPh sb="13" eb="15">
      <t>ケッカン</t>
    </rPh>
    <rPh sb="15" eb="17">
      <t>ゲカ</t>
    </rPh>
    <rPh sb="17" eb="19">
      <t>ガッカイ</t>
    </rPh>
    <rPh sb="20" eb="22">
      <t>ニホン</t>
    </rPh>
    <rPh sb="22" eb="24">
      <t>ケッカン</t>
    </rPh>
    <rPh sb="24" eb="26">
      <t>ゲカ</t>
    </rPh>
    <rPh sb="26" eb="28">
      <t>ガッカイ</t>
    </rPh>
    <phoneticPr fontId="3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</si>
  <si>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phoneticPr fontId="4"/>
  </si>
  <si>
    <t>術者</t>
    <rPh sb="0" eb="1">
      <t>ジュツ</t>
    </rPh>
    <rPh sb="1" eb="2">
      <t>シャ</t>
    </rPh>
    <phoneticPr fontId="3"/>
  </si>
  <si>
    <t>月卒業</t>
    <rPh sb="0" eb="1">
      <t>ガツ</t>
    </rPh>
    <rPh sb="1" eb="3">
      <t>ソツギョウ</t>
    </rPh>
    <phoneticPr fontId="3"/>
  </si>
  <si>
    <t>大学院</t>
    <rPh sb="0" eb="3">
      <t>ダイガクイン</t>
    </rPh>
    <phoneticPr fontId="3"/>
  </si>
  <si>
    <t>月修了</t>
    <rPh sb="0" eb="1">
      <t>ガツ</t>
    </rPh>
    <rPh sb="1" eb="3">
      <t>シュウリョウ</t>
    </rPh>
    <phoneticPr fontId="3"/>
  </si>
  <si>
    <t>認定番号</t>
    <rPh sb="0" eb="2">
      <t>ニンテイ</t>
    </rPh>
    <rPh sb="2" eb="4">
      <t>バンゴウ</t>
    </rPh>
    <phoneticPr fontId="3"/>
  </si>
  <si>
    <t>題　名</t>
    <rPh sb="0" eb="1">
      <t>ダイ</t>
    </rPh>
    <rPh sb="2" eb="3">
      <t>メイ</t>
    </rPh>
    <phoneticPr fontId="3"/>
  </si>
  <si>
    <t>学　術　集　会　名</t>
    <rPh sb="0" eb="1">
      <t>ガク</t>
    </rPh>
    <rPh sb="2" eb="3">
      <t>ジュツ</t>
    </rPh>
    <rPh sb="4" eb="5">
      <t>シュウ</t>
    </rPh>
    <rPh sb="6" eb="7">
      <t>カイ</t>
    </rPh>
    <rPh sb="8" eb="9">
      <t>メイ</t>
    </rPh>
    <phoneticPr fontId="3"/>
  </si>
  <si>
    <t>難易度A</t>
    <rPh sb="0" eb="3">
      <t>ナンイド</t>
    </rPh>
    <phoneticPr fontId="3"/>
  </si>
  <si>
    <t>誌名・出版社</t>
    <rPh sb="0" eb="1">
      <t>シ</t>
    </rPh>
    <rPh sb="1" eb="2">
      <t>メイ</t>
    </rPh>
    <rPh sb="3" eb="5">
      <t>シュッパン</t>
    </rPh>
    <rPh sb="5" eb="6">
      <t>シャ</t>
    </rPh>
    <phoneticPr fontId="3"/>
  </si>
  <si>
    <t>年</t>
    <rPh sb="0" eb="1">
      <t>ネン</t>
    </rPh>
    <phoneticPr fontId="4"/>
  </si>
  <si>
    <t>生年月日</t>
    <rPh sb="0" eb="2">
      <t>セイネン</t>
    </rPh>
    <rPh sb="2" eb="4">
      <t>ガッピ</t>
    </rPh>
    <phoneticPr fontId="4"/>
  </si>
  <si>
    <t>日</t>
    <rPh sb="0" eb="1">
      <t>ニチ</t>
    </rPh>
    <phoneticPr fontId="3"/>
  </si>
  <si>
    <t>同上所在地</t>
    <rPh sb="0" eb="2">
      <t>ドウジョウ</t>
    </rPh>
    <rPh sb="2" eb="5">
      <t>ショザイチ</t>
    </rPh>
    <phoneticPr fontId="3"/>
  </si>
  <si>
    <t>都道府県名</t>
    <rPh sb="0" eb="4">
      <t>トドウフケン</t>
    </rPh>
    <rPh sb="4" eb="5">
      <t>メイ</t>
    </rPh>
    <phoneticPr fontId="3"/>
  </si>
  <si>
    <t>申請者E-Mail</t>
    <rPh sb="0" eb="3">
      <t>シンセイシャ</t>
    </rPh>
    <phoneticPr fontId="3"/>
  </si>
  <si>
    <t>自宅住所</t>
    <rPh sb="0" eb="2">
      <t>ジタク</t>
    </rPh>
    <rPh sb="2" eb="4">
      <t>ジュウショ</t>
    </rPh>
    <phoneticPr fontId="3"/>
  </si>
  <si>
    <t>最終学歴</t>
    <rPh sb="0" eb="2">
      <t>サイシュウ</t>
    </rPh>
    <rPh sb="2" eb="4">
      <t>ガクレキ</t>
    </rPh>
    <phoneticPr fontId="3"/>
  </si>
  <si>
    <t>大学</t>
    <rPh sb="0" eb="2">
      <t>ダイガク</t>
    </rPh>
    <phoneticPr fontId="3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</si>
  <si>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3"/>
  </si>
  <si>
    <t>合計</t>
    <rPh sb="0" eb="2">
      <t>ゴウケイ</t>
    </rPh>
    <phoneticPr fontId="3"/>
  </si>
  <si>
    <t>件数</t>
    <rPh sb="0" eb="2">
      <t>ケンスウ</t>
    </rPh>
    <phoneticPr fontId="3"/>
  </si>
  <si>
    <t>月</t>
    <rPh sb="0" eb="1">
      <t>ゲツ</t>
    </rPh>
    <phoneticPr fontId="4"/>
  </si>
  <si>
    <t>日</t>
    <rPh sb="0" eb="1">
      <t>ニチ</t>
    </rPh>
    <phoneticPr fontId="4"/>
  </si>
  <si>
    <t>申請者氏名</t>
    <rPh sb="0" eb="3">
      <t>シンセイシャ</t>
    </rPh>
    <rPh sb="3" eb="5">
      <t>シメイ</t>
    </rPh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</si>
  <si>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</si>
  <si>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</si>
  <si>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成人心臓血管外科</t>
    <rPh sb="0" eb="2">
      <t>セイジン</t>
    </rPh>
    <rPh sb="2" eb="8">
      <t>シンゾウケッカンゲカ</t>
    </rPh>
    <phoneticPr fontId="3"/>
  </si>
  <si>
    <t>小児心臓血管外科</t>
    <rPh sb="0" eb="2">
      <t>ショウニ</t>
    </rPh>
    <rPh sb="2" eb="8">
      <t>シンゾウケッカンゲカ</t>
    </rPh>
    <phoneticPr fontId="3"/>
  </si>
  <si>
    <t>血管外科</t>
    <rPh sb="0" eb="2">
      <t>ケッカン</t>
    </rPh>
    <rPh sb="2" eb="4">
      <t>ゲカ</t>
    </rPh>
    <phoneticPr fontId="3"/>
  </si>
  <si>
    <t>私は心臓血管外科専門医認定制度規則第３章第8条に規定する専門医として更新を申請します。</t>
    <rPh sb="20" eb="21">
      <t>ダイ</t>
    </rPh>
    <rPh sb="22" eb="23">
      <t>ジョウ</t>
    </rPh>
    <rPh sb="24" eb="26">
      <t>キテイ</t>
    </rPh>
    <rPh sb="28" eb="30">
      <t>センモン</t>
    </rPh>
    <rPh sb="30" eb="31">
      <t>イ</t>
    </rPh>
    <rPh sb="34" eb="36">
      <t>コウシン</t>
    </rPh>
    <rPh sb="37" eb="39">
      <t>シンセイ</t>
    </rPh>
    <phoneticPr fontId="3"/>
  </si>
  <si>
    <t>所　属</t>
    <rPh sb="0" eb="1">
      <t>トコロ</t>
    </rPh>
    <rPh sb="2" eb="3">
      <t>ゾク</t>
    </rPh>
    <phoneticPr fontId="3"/>
  </si>
  <si>
    <t>専門医資格取得後からの経歴と職歴を記入すること</t>
    <rPh sb="0" eb="3">
      <t>センモンイ</t>
    </rPh>
    <rPh sb="3" eb="5">
      <t>シカク</t>
    </rPh>
    <rPh sb="5" eb="7">
      <t>シュトク</t>
    </rPh>
    <rPh sb="7" eb="8">
      <t>ノチ</t>
    </rPh>
    <rPh sb="11" eb="13">
      <t>ケイレキ</t>
    </rPh>
    <rPh sb="14" eb="16">
      <t>ショクレキ</t>
    </rPh>
    <rPh sb="17" eb="19">
      <t>キニュウ</t>
    </rPh>
    <phoneticPr fontId="3"/>
  </si>
  <si>
    <t>学術集会名</t>
    <rPh sb="0" eb="2">
      <t>ガクジュツ</t>
    </rPh>
    <rPh sb="2" eb="4">
      <t>シュウカイ</t>
    </rPh>
    <rPh sb="4" eb="5">
      <t>メイ</t>
    </rPh>
    <phoneticPr fontId="3"/>
  </si>
  <si>
    <t>※上記の手術については１例ずつ手術記録のコピーを添付すること</t>
    <rPh sb="1" eb="3">
      <t>ジョウキ</t>
    </rPh>
    <rPh sb="4" eb="6">
      <t>シュジュツ</t>
    </rPh>
    <rPh sb="12" eb="13">
      <t>レイ</t>
    </rPh>
    <rPh sb="15" eb="17">
      <t>シュジュツ</t>
    </rPh>
    <rPh sb="17" eb="19">
      <t>キロク</t>
    </rPh>
    <rPh sb="24" eb="26">
      <t>テンプ</t>
    </rPh>
    <phoneticPr fontId="3"/>
  </si>
  <si>
    <t>術者とは・・・手術名に示された手術の主要な部分を実際に行った者</t>
    <rPh sb="0" eb="1">
      <t>ジュツ</t>
    </rPh>
    <rPh sb="1" eb="2">
      <t>シャ</t>
    </rPh>
    <rPh sb="7" eb="9">
      <t>シュジュツ</t>
    </rPh>
    <rPh sb="9" eb="10">
      <t>メイ</t>
    </rPh>
    <rPh sb="11" eb="12">
      <t>シメ</t>
    </rPh>
    <rPh sb="15" eb="17">
      <t>シュジュツ</t>
    </rPh>
    <rPh sb="18" eb="20">
      <t>シュヨウ</t>
    </rPh>
    <rPh sb="21" eb="23">
      <t>ブブン</t>
    </rPh>
    <rPh sb="24" eb="26">
      <t>ジッサイ</t>
    </rPh>
    <rPh sb="27" eb="28">
      <t>オコナ</t>
    </rPh>
    <rPh sb="30" eb="31">
      <t>モノ</t>
    </rPh>
    <phoneticPr fontId="3"/>
  </si>
  <si>
    <t>・</t>
    <phoneticPr fontId="3"/>
  </si>
  <si>
    <t>受講年月</t>
    <rPh sb="0" eb="2">
      <t>ジュコウ</t>
    </rPh>
    <rPh sb="2" eb="4">
      <t>ネンゲツ</t>
    </rPh>
    <phoneticPr fontId="3"/>
  </si>
  <si>
    <t>卒後教育セミナー・Postgraduate Course</t>
    <rPh sb="0" eb="1">
      <t>ソツ</t>
    </rPh>
    <rPh sb="1" eb="2">
      <t>ゴ</t>
    </rPh>
    <rPh sb="2" eb="4">
      <t>キョウイク</t>
    </rPh>
    <phoneticPr fontId="3"/>
  </si>
  <si>
    <t>指導的助手とは・・・</t>
    <rPh sb="0" eb="3">
      <t>シドウテキ</t>
    </rPh>
    <rPh sb="3" eb="5">
      <t>ジョシュ</t>
    </rPh>
    <phoneticPr fontId="3"/>
  </si>
  <si>
    <t>指導的立場で、他の術者の助手をした場合。</t>
    <rPh sb="0" eb="3">
      <t>シドウテキ</t>
    </rPh>
    <rPh sb="3" eb="5">
      <t>タチバ</t>
    </rPh>
    <rPh sb="7" eb="8">
      <t>ホカ</t>
    </rPh>
    <rPh sb="9" eb="10">
      <t>ジュツ</t>
    </rPh>
    <rPh sb="10" eb="11">
      <t>シャ</t>
    </rPh>
    <rPh sb="12" eb="14">
      <t>ジョシュ</t>
    </rPh>
    <rPh sb="17" eb="19">
      <t>バアイ</t>
    </rPh>
    <phoneticPr fontId="3"/>
  </si>
  <si>
    <t>1手術につき1人に限る。</t>
  </si>
  <si>
    <t>指導的助手</t>
    <rPh sb="0" eb="3">
      <t>シドウテキ</t>
    </rPh>
    <rPh sb="3" eb="5">
      <t>ジョシュ</t>
    </rPh>
    <phoneticPr fontId="3"/>
  </si>
  <si>
    <t>会員歴（※専門医更新時には２つ以上の学会の会員であること）</t>
    <rPh sb="0" eb="1">
      <t>カイ</t>
    </rPh>
    <rPh sb="1" eb="2">
      <t>イン</t>
    </rPh>
    <rPh sb="2" eb="3">
      <t>レキ</t>
    </rPh>
    <rPh sb="5" eb="7">
      <t>センモン</t>
    </rPh>
    <rPh sb="7" eb="8">
      <t>イ</t>
    </rPh>
    <rPh sb="8" eb="10">
      <t>コウシン</t>
    </rPh>
    <rPh sb="10" eb="11">
      <t>ジ</t>
    </rPh>
    <phoneticPr fontId="3"/>
  </si>
  <si>
    <t>申請者名</t>
    <rPh sb="0" eb="2">
      <t>シンセイ</t>
    </rPh>
    <rPh sb="2" eb="3">
      <t>シャ</t>
    </rPh>
    <rPh sb="3" eb="4">
      <t>メイ</t>
    </rPh>
    <phoneticPr fontId="4"/>
  </si>
  <si>
    <t>印</t>
    <rPh sb="0" eb="1">
      <t>イン</t>
    </rPh>
    <phoneticPr fontId="4"/>
  </si>
  <si>
    <t>難易度別カテゴリーNo.</t>
    <rPh sb="0" eb="4">
      <t>ナンイドベツ</t>
    </rPh>
    <phoneticPr fontId="4"/>
  </si>
  <si>
    <t>①　術者あるいは指導的助手として心臓血管外科手術経験１００例以上が必要です。</t>
    <rPh sb="0" eb="1">
      <t>１</t>
    </rPh>
    <rPh sb="8" eb="11">
      <t>シドウテキ</t>
    </rPh>
    <rPh sb="11" eb="13">
      <t>ジョシュ</t>
    </rPh>
    <phoneticPr fontId="3"/>
  </si>
  <si>
    <t>術者
区分</t>
    <rPh sb="0" eb="1">
      <t>ジュツ</t>
    </rPh>
    <rPh sb="1" eb="2">
      <t>シャ</t>
    </rPh>
    <phoneticPr fontId="3"/>
  </si>
  <si>
    <t>施設名</t>
  </si>
  <si>
    <t>⑦　症例が2項目以上の手術に該当する場合であっても１症例を2例として計算しない。</t>
    <rPh sb="2" eb="4">
      <t>ショウレイ</t>
    </rPh>
    <rPh sb="6" eb="10">
      <t>コウモクイジョウ</t>
    </rPh>
    <rPh sb="11" eb="13">
      <t>シュジュツ</t>
    </rPh>
    <rPh sb="14" eb="16">
      <t>ガイトウ</t>
    </rPh>
    <rPh sb="18" eb="20">
      <t>バアイ</t>
    </rPh>
    <rPh sb="26" eb="28">
      <t>ショウレイ</t>
    </rPh>
    <rPh sb="30" eb="31">
      <t>レイ</t>
    </rPh>
    <rPh sb="34" eb="36">
      <t>ケイサン</t>
    </rPh>
    <phoneticPr fontId="3"/>
  </si>
  <si>
    <t>　シートNo.は手術経験表すべてに渡る通し番号とする。</t>
    <rPh sb="8" eb="10">
      <t>シュジュツ</t>
    </rPh>
    <rPh sb="10" eb="12">
      <t>ケイケン</t>
    </rPh>
    <rPh sb="12" eb="13">
      <t>ヒョウ</t>
    </rPh>
    <rPh sb="17" eb="18">
      <t>ワタ</t>
    </rPh>
    <rPh sb="19" eb="20">
      <t>トオ</t>
    </rPh>
    <rPh sb="21" eb="23">
      <t>バンゴウ</t>
    </rPh>
    <phoneticPr fontId="3"/>
  </si>
  <si>
    <t>専門医更新・様式１</t>
    <rPh sb="0" eb="3">
      <t>センモンイ</t>
    </rPh>
    <rPh sb="3" eb="5">
      <t>コウシン</t>
    </rPh>
    <phoneticPr fontId="4"/>
  </si>
  <si>
    <t>⑥　１症例１術者とする（術者とは主要部分を担当した者、指導的助手も1症例１つのみ）。</t>
    <rPh sb="3" eb="5">
      <t>ショウレイ</t>
    </rPh>
    <rPh sb="6" eb="7">
      <t>ジュツ</t>
    </rPh>
    <rPh sb="7" eb="8">
      <t>シャ</t>
    </rPh>
    <rPh sb="12" eb="13">
      <t>ジュツ</t>
    </rPh>
    <rPh sb="13" eb="14">
      <t>シャ</t>
    </rPh>
    <rPh sb="16" eb="18">
      <t>シュヨウ</t>
    </rPh>
    <rPh sb="18" eb="20">
      <t>ブブン</t>
    </rPh>
    <rPh sb="21" eb="23">
      <t>タントウ</t>
    </rPh>
    <rPh sb="25" eb="26">
      <t>モノ</t>
    </rPh>
    <rPh sb="27" eb="30">
      <t>シドウテキ</t>
    </rPh>
    <rPh sb="30" eb="32">
      <t>ジョシュ</t>
    </rPh>
    <rPh sb="34" eb="36">
      <t>ショウレイ</t>
    </rPh>
    <phoneticPr fontId="3"/>
  </si>
  <si>
    <t>医療安全講習会回</t>
    <rPh sb="0" eb="2">
      <t>イリョウ</t>
    </rPh>
    <rPh sb="2" eb="4">
      <t>アンゼン</t>
    </rPh>
    <rPh sb="4" eb="7">
      <t>コウシュウカイ</t>
    </rPh>
    <rPh sb="7" eb="8">
      <t>カイ</t>
    </rPh>
    <phoneticPr fontId="3"/>
  </si>
  <si>
    <t>専門医更新申請前５年間に日本胸部外科学会学術集会、日本心臓血管外科学会総会、日本血管外科</t>
    <rPh sb="0" eb="2">
      <t>センモン</t>
    </rPh>
    <rPh sb="2" eb="3">
      <t>イ</t>
    </rPh>
    <rPh sb="3" eb="5">
      <t>コウシン</t>
    </rPh>
    <rPh sb="5" eb="7">
      <t>シンセイ</t>
    </rPh>
    <rPh sb="7" eb="8">
      <t>マエ</t>
    </rPh>
    <rPh sb="9" eb="11">
      <t>ネンカン</t>
    </rPh>
    <rPh sb="12" eb="14">
      <t>ニホン</t>
    </rPh>
    <rPh sb="14" eb="16">
      <t>キョウブ</t>
    </rPh>
    <rPh sb="16" eb="18">
      <t>ゲカ</t>
    </rPh>
    <rPh sb="18" eb="20">
      <t>ガッカイ</t>
    </rPh>
    <rPh sb="20" eb="22">
      <t>ガクジュツ</t>
    </rPh>
    <rPh sb="22" eb="24">
      <t>シュウカイ</t>
    </rPh>
    <rPh sb="25" eb="27">
      <t>ニホン</t>
    </rPh>
    <rPh sb="27" eb="29">
      <t>シンゾウ</t>
    </rPh>
    <rPh sb="29" eb="31">
      <t>ケッカン</t>
    </rPh>
    <rPh sb="31" eb="33">
      <t>ゲカ</t>
    </rPh>
    <phoneticPr fontId="3"/>
  </si>
  <si>
    <t>手術記録番号</t>
    <rPh sb="0" eb="2">
      <t>シュジュツ</t>
    </rPh>
    <rPh sb="2" eb="4">
      <t>キロク</t>
    </rPh>
    <rPh sb="4" eb="6">
      <t>バンゴウ</t>
    </rPh>
    <phoneticPr fontId="3"/>
  </si>
  <si>
    <t>合計件数</t>
    <rPh sb="0" eb="2">
      <t>ゴウケイ</t>
    </rPh>
    <rPh sb="2" eb="4">
      <t>ケンスウ</t>
    </rPh>
    <phoneticPr fontId="3"/>
  </si>
  <si>
    <t>１．先天性心疾患</t>
    <phoneticPr fontId="3"/>
  </si>
  <si>
    <t>　(1)PDA手術</t>
    <rPh sb="7" eb="9">
      <t>シュジュツ</t>
    </rPh>
    <phoneticPr fontId="3"/>
  </si>
  <si>
    <t>　(2)ASD閉鎖術</t>
    <rPh sb="7" eb="9">
      <t>ヘイサ</t>
    </rPh>
    <rPh sb="9" eb="10">
      <t>ジュツ</t>
    </rPh>
    <phoneticPr fontId="3"/>
  </si>
  <si>
    <t>　(3)VSD(肺動脈弁下単独型)閉鎖術</t>
    <rPh sb="8" eb="11">
      <t>ハイドウミャク</t>
    </rPh>
    <rPh sb="11" eb="12">
      <t>ベン</t>
    </rPh>
    <rPh sb="12" eb="13">
      <t>シタ</t>
    </rPh>
    <rPh sb="15" eb="16">
      <t>ガタ</t>
    </rPh>
    <rPh sb="17" eb="19">
      <t>ヘイサ</t>
    </rPh>
    <rPh sb="19" eb="20">
      <t>ジュツ</t>
    </rPh>
    <phoneticPr fontId="3"/>
  </si>
  <si>
    <t>　(4)肺動脈弁切開術</t>
    <rPh sb="4" eb="7">
      <t>ハイドウミャク</t>
    </rPh>
    <rPh sb="7" eb="8">
      <t>ベン</t>
    </rPh>
    <rPh sb="8" eb="11">
      <t>セッカイジュツ</t>
    </rPh>
    <phoneticPr fontId="3"/>
  </si>
  <si>
    <t>　(5)肺動脈絞扼術（主肺動脈）</t>
    <phoneticPr fontId="3"/>
  </si>
  <si>
    <t>　(6)肺動脈絞扼術（左右両側肺動脈）</t>
    <phoneticPr fontId="3"/>
  </si>
  <si>
    <t>２．弁膜症</t>
    <phoneticPr fontId="3"/>
  </si>
  <si>
    <t>　(1)三尖弁形成術</t>
    <rPh sb="4" eb="5">
      <t>サン</t>
    </rPh>
    <rPh sb="5" eb="6">
      <t>セン</t>
    </rPh>
    <rPh sb="6" eb="7">
      <t>ベン</t>
    </rPh>
    <rPh sb="7" eb="9">
      <t>ケイセイ</t>
    </rPh>
    <rPh sb="9" eb="10">
      <t>ジュツ</t>
    </rPh>
    <phoneticPr fontId="3"/>
  </si>
  <si>
    <t>　(2)房室弁交連切開術</t>
    <rPh sb="4" eb="5">
      <t>ボウ</t>
    </rPh>
    <rPh sb="5" eb="6">
      <t>シツ</t>
    </rPh>
    <rPh sb="6" eb="7">
      <t>ベン</t>
    </rPh>
    <rPh sb="7" eb="8">
      <t>コウ</t>
    </rPh>
    <rPh sb="8" eb="9">
      <t>レン</t>
    </rPh>
    <rPh sb="9" eb="12">
      <t>セッカイジュツ</t>
    </rPh>
    <phoneticPr fontId="3"/>
  </si>
  <si>
    <t>３．その他の心疾患手術</t>
  </si>
  <si>
    <t>　(2)肺静脈隔離術</t>
    <rPh sb="4" eb="7">
      <t>ハイジョウミャク</t>
    </rPh>
    <rPh sb="7" eb="9">
      <t>カクリ</t>
    </rPh>
    <rPh sb="9" eb="10">
      <t>ジュツ</t>
    </rPh>
    <phoneticPr fontId="3"/>
  </si>
  <si>
    <t>４．動脈</t>
  </si>
  <si>
    <t>　(1)動脈血栓摘除術</t>
    <rPh sb="4" eb="6">
      <t>ドウミャク</t>
    </rPh>
    <rPh sb="6" eb="8">
      <t>ケッセン</t>
    </rPh>
    <rPh sb="8" eb="9">
      <t>テキ</t>
    </rPh>
    <rPh sb="9" eb="10">
      <t>ジョ</t>
    </rPh>
    <rPh sb="10" eb="11">
      <t>ジュツ</t>
    </rPh>
    <phoneticPr fontId="3"/>
  </si>
  <si>
    <t>　(2)下肢の非解剖学的バイパス術</t>
    <rPh sb="4" eb="6">
      <t>カシ</t>
    </rPh>
    <rPh sb="7" eb="8">
      <t>ヒ</t>
    </rPh>
    <rPh sb="8" eb="10">
      <t>カイボウ</t>
    </rPh>
    <rPh sb="10" eb="11">
      <t>ガク</t>
    </rPh>
    <rPh sb="11" eb="12">
      <t>テキ</t>
    </rPh>
    <rPh sb="16" eb="17">
      <t>ジュツ</t>
    </rPh>
    <phoneticPr fontId="3"/>
  </si>
  <si>
    <t>　(3)末梢動脈瘤手術</t>
    <rPh sb="4" eb="6">
      <t>マッショウ</t>
    </rPh>
    <rPh sb="6" eb="9">
      <t>ドウミャクリュウ</t>
    </rPh>
    <rPh sb="9" eb="11">
      <t>シュジュツ</t>
    </rPh>
    <phoneticPr fontId="3"/>
  </si>
  <si>
    <t>５．静脈</t>
  </si>
  <si>
    <t>　(1)静脈血栓摘除術</t>
    <rPh sb="4" eb="6">
      <t>ジョウミャク</t>
    </rPh>
    <rPh sb="6" eb="8">
      <t>ケッセン</t>
    </rPh>
    <rPh sb="8" eb="9">
      <t>テキ</t>
    </rPh>
    <rPh sb="9" eb="10">
      <t>ジョ</t>
    </rPh>
    <rPh sb="10" eb="11">
      <t>ジュツ</t>
    </rPh>
    <phoneticPr fontId="3"/>
  </si>
  <si>
    <t>６．その他の血管系手術</t>
    <rPh sb="4" eb="5">
      <t>タ</t>
    </rPh>
    <rPh sb="6" eb="9">
      <t>ケッカンケイ</t>
    </rPh>
    <rPh sb="9" eb="11">
      <t>シュジュツ</t>
    </rPh>
    <phoneticPr fontId="3"/>
  </si>
  <si>
    <t>　(1)血管アクセス手術</t>
    <rPh sb="4" eb="6">
      <t>ケッカン</t>
    </rPh>
    <rPh sb="10" eb="12">
      <t>シュジュツ</t>
    </rPh>
    <phoneticPr fontId="3"/>
  </si>
  <si>
    <t>合　　　　計</t>
    <rPh sb="0" eb="6">
      <t>ゴウケイ</t>
    </rPh>
    <phoneticPr fontId="3"/>
  </si>
  <si>
    <t>１．先天性心疾患</t>
  </si>
  <si>
    <t>　(1)体－肺動脈短絡術</t>
  </si>
  <si>
    <t>　(2)CoA手術</t>
  </si>
  <si>
    <t>　(4)PAPVR修復術</t>
  </si>
  <si>
    <t>　(5)AVSD（partial）手術</t>
  </si>
  <si>
    <t>　(6)バルサルバ洞動脈瘤手術</t>
  </si>
  <si>
    <t>　(7)DCRV手術</t>
  </si>
  <si>
    <t>　(8)右室流出路形成術</t>
  </si>
  <si>
    <t>　(9)大動脈弁切開術</t>
  </si>
  <si>
    <t>　(10)冠状動脈瘻手術</t>
  </si>
  <si>
    <t>　(11)両方向性Glenn手術</t>
  </si>
  <si>
    <t>２．弁膜症</t>
    <rPh sb="2" eb="5">
      <t>ベンマクショウ</t>
    </rPh>
    <phoneticPr fontId="3"/>
  </si>
  <si>
    <t>　(1)大動脈弁置換術</t>
    <rPh sb="4" eb="7">
      <t>ダイドウミャク</t>
    </rPh>
    <rPh sb="7" eb="8">
      <t>ベン</t>
    </rPh>
    <rPh sb="8" eb="10">
      <t>チカン</t>
    </rPh>
    <rPh sb="10" eb="11">
      <t>ジュツ</t>
    </rPh>
    <phoneticPr fontId="3"/>
  </si>
  <si>
    <t>　(2)僧帽弁置換術</t>
    <rPh sb="4" eb="6">
      <t>ソウボウ</t>
    </rPh>
    <rPh sb="9" eb="10">
      <t>ジュツ</t>
    </rPh>
    <phoneticPr fontId="3"/>
  </si>
  <si>
    <t>　(3)その他単独弁置換術</t>
    <rPh sb="6" eb="7">
      <t>タ</t>
    </rPh>
    <rPh sb="7" eb="9">
      <t>タンドク</t>
    </rPh>
    <rPh sb="9" eb="10">
      <t>ベン</t>
    </rPh>
    <rPh sb="10" eb="12">
      <t>チカン</t>
    </rPh>
    <rPh sb="12" eb="13">
      <t>ジュツ</t>
    </rPh>
    <phoneticPr fontId="3"/>
  </si>
  <si>
    <t>３．虚血性心疾患</t>
    <rPh sb="2" eb="5">
      <t>キョケツセイ</t>
    </rPh>
    <rPh sb="5" eb="8">
      <t>シンシッカン</t>
    </rPh>
    <phoneticPr fontId="3"/>
  </si>
  <si>
    <t>　(1)CABG(1枝)</t>
    <rPh sb="10" eb="11">
      <t>エダ</t>
    </rPh>
    <phoneticPr fontId="3"/>
  </si>
  <si>
    <t>４．その他の心疾患手術</t>
    <rPh sb="4" eb="5">
      <t>タ</t>
    </rPh>
    <rPh sb="6" eb="7">
      <t>シンゾウ</t>
    </rPh>
    <rPh sb="7" eb="9">
      <t>シッカン</t>
    </rPh>
    <rPh sb="9" eb="11">
      <t>シュジュツ</t>
    </rPh>
    <phoneticPr fontId="3"/>
  </si>
  <si>
    <t>　(1)心臓腫瘍摘出術</t>
    <rPh sb="4" eb="6">
      <t>シンゾウ</t>
    </rPh>
    <rPh sb="6" eb="8">
      <t>シュヨウ</t>
    </rPh>
    <rPh sb="8" eb="10">
      <t>テキシュツ</t>
    </rPh>
    <rPh sb="10" eb="11">
      <t>ジュツ</t>
    </rPh>
    <phoneticPr fontId="3"/>
  </si>
  <si>
    <t>　(2)収縮性心膜炎手術</t>
    <rPh sb="4" eb="7">
      <t>シュウシュクセイ</t>
    </rPh>
    <rPh sb="7" eb="8">
      <t>シン</t>
    </rPh>
    <rPh sb="8" eb="9">
      <t>マク</t>
    </rPh>
    <rPh sb="9" eb="10">
      <t>エン</t>
    </rPh>
    <rPh sb="10" eb="12">
      <t>シュジュツ</t>
    </rPh>
    <phoneticPr fontId="3"/>
  </si>
  <si>
    <t>　(3)Maze手術</t>
    <rPh sb="8" eb="10">
      <t>シュジュツ</t>
    </rPh>
    <phoneticPr fontId="3"/>
  </si>
  <si>
    <t>５．大動脈</t>
    <rPh sb="2" eb="5">
      <t>ダイドウミャク</t>
    </rPh>
    <phoneticPr fontId="3"/>
  </si>
  <si>
    <t>　(1)上行大動脈置換術</t>
    <rPh sb="4" eb="5">
      <t>ジョウ</t>
    </rPh>
    <rPh sb="5" eb="6">
      <t>コウ</t>
    </rPh>
    <rPh sb="6" eb="9">
      <t>ダイドウミャク</t>
    </rPh>
    <rPh sb="9" eb="11">
      <t>チカン</t>
    </rPh>
    <rPh sb="11" eb="12">
      <t>ジュツ</t>
    </rPh>
    <phoneticPr fontId="3"/>
  </si>
  <si>
    <t>　(2)下行大動脈置換術</t>
    <rPh sb="4" eb="5">
      <t>シタ</t>
    </rPh>
    <rPh sb="5" eb="6">
      <t>コウ</t>
    </rPh>
    <rPh sb="6" eb="9">
      <t>ダイドウミャク</t>
    </rPh>
    <rPh sb="9" eb="11">
      <t>チカン</t>
    </rPh>
    <rPh sb="11" eb="12">
      <t>ジュツ</t>
    </rPh>
    <phoneticPr fontId="3"/>
  </si>
  <si>
    <t>６．動脈</t>
    <rPh sb="2" eb="4">
      <t>ドウミャク</t>
    </rPh>
    <phoneticPr fontId="3"/>
  </si>
  <si>
    <t>　(2)上肢の血行再建術（腋窩動脈含む）</t>
    <rPh sb="4" eb="6">
      <t>ジョウシ</t>
    </rPh>
    <rPh sb="7" eb="9">
      <t>ケッコウ</t>
    </rPh>
    <rPh sb="9" eb="11">
      <t>サイケン</t>
    </rPh>
    <rPh sb="11" eb="12">
      <t>ジュツ</t>
    </rPh>
    <phoneticPr fontId="3"/>
  </si>
  <si>
    <t>７．静脈</t>
    <rPh sb="2" eb="4">
      <t>ジョウミャク</t>
    </rPh>
    <phoneticPr fontId="3"/>
  </si>
  <si>
    <t>　(1)末梢静脈血行再建術</t>
    <rPh sb="4" eb="6">
      <t>マッショウ</t>
    </rPh>
    <rPh sb="6" eb="8">
      <t>ジョウミャク</t>
    </rPh>
    <rPh sb="8" eb="10">
      <t>ケッコウ</t>
    </rPh>
    <rPh sb="10" eb="12">
      <t>サイケン</t>
    </rPh>
    <rPh sb="12" eb="13">
      <t>ジュツ</t>
    </rPh>
    <phoneticPr fontId="3"/>
  </si>
  <si>
    <t>　(3)血管アクセス手術</t>
    <rPh sb="4" eb="6">
      <t>ケッカン</t>
    </rPh>
    <rPh sb="10" eb="12">
      <t>シュジュツ</t>
    </rPh>
    <phoneticPr fontId="3"/>
  </si>
  <si>
    <t>９．これに準ずる手術</t>
    <rPh sb="5" eb="6">
      <t>ジュン</t>
    </rPh>
    <rPh sb="8" eb="10">
      <t>シュジュツ</t>
    </rPh>
    <phoneticPr fontId="3"/>
  </si>
  <si>
    <t>　(1)TOF修復術</t>
    <rPh sb="7" eb="9">
      <t>シュウフク</t>
    </rPh>
    <rPh sb="9" eb="10">
      <t>ジュツ</t>
    </rPh>
    <phoneticPr fontId="3"/>
  </si>
  <si>
    <t>　(2)TGA手術</t>
    <rPh sb="7" eb="9">
      <t>シュジュツ</t>
    </rPh>
    <phoneticPr fontId="3"/>
  </si>
  <si>
    <t>　(3)DORV手術</t>
    <rPh sb="8" eb="10">
      <t>シュジュツ</t>
    </rPh>
    <phoneticPr fontId="3"/>
  </si>
  <si>
    <t>　(4)TAPVR手術</t>
    <rPh sb="9" eb="11">
      <t>シュジュツ</t>
    </rPh>
    <phoneticPr fontId="3"/>
  </si>
  <si>
    <t>　(5)AVSD(Complete)手術</t>
    <rPh sb="18" eb="20">
      <t>シュジュツ</t>
    </rPh>
    <phoneticPr fontId="3"/>
  </si>
  <si>
    <t>　(6)Fontan型手術</t>
    <rPh sb="10" eb="11">
      <t>カタ</t>
    </rPh>
    <rPh sb="11" eb="13">
      <t>シュジュツ</t>
    </rPh>
    <phoneticPr fontId="3"/>
  </si>
  <si>
    <t>　(7)Truncus手術</t>
    <rPh sb="11" eb="13">
      <t>シュジュツ</t>
    </rPh>
    <phoneticPr fontId="3"/>
  </si>
  <si>
    <t>　(8)Ebstein病手術</t>
    <rPh sb="11" eb="12">
      <t>ビョウ</t>
    </rPh>
    <rPh sb="12" eb="14">
      <t>シュジュツ</t>
    </rPh>
    <phoneticPr fontId="3"/>
  </si>
  <si>
    <t>　(9)Norwood手術</t>
    <rPh sb="11" eb="13">
      <t>シュジュツ</t>
    </rPh>
    <phoneticPr fontId="3"/>
  </si>
  <si>
    <t>　(10)大動脈弁上/弁下狭窄手術</t>
    <rPh sb="15" eb="17">
      <t>シュジュツ</t>
    </rPh>
    <phoneticPr fontId="3"/>
  </si>
  <si>
    <t>　(11)冠状動脈起始異常手術</t>
    <rPh sb="5" eb="7">
      <t>カンジョウ</t>
    </rPh>
    <rPh sb="7" eb="9">
      <t>ドウミャク</t>
    </rPh>
    <rPh sb="9" eb="10">
      <t>オキ</t>
    </rPh>
    <rPh sb="10" eb="11">
      <t>ハジメ</t>
    </rPh>
    <rPh sb="11" eb="13">
      <t>イジョウ</t>
    </rPh>
    <rPh sb="13" eb="15">
      <t>シュジュツ</t>
    </rPh>
    <phoneticPr fontId="3"/>
  </si>
  <si>
    <t>　(12)CoA(Complex)/IAA手術</t>
    <rPh sb="21" eb="23">
      <t>シュジュツ</t>
    </rPh>
    <phoneticPr fontId="3"/>
  </si>
  <si>
    <t>　(13)末梢肺動脈形成術</t>
    <rPh sb="5" eb="7">
      <t>マッショウ</t>
    </rPh>
    <rPh sb="7" eb="10">
      <t>ハイドウミャク</t>
    </rPh>
    <rPh sb="10" eb="12">
      <t>ケイセイ</t>
    </rPh>
    <rPh sb="12" eb="13">
      <t>ジュツ</t>
    </rPh>
    <phoneticPr fontId="3"/>
  </si>
  <si>
    <t>　(14)Ross手術</t>
    <rPh sb="9" eb="11">
      <t>シュジュツ</t>
    </rPh>
    <phoneticPr fontId="3"/>
  </si>
  <si>
    <t>　(15)VSD（多発型）閉鎖術</t>
    <phoneticPr fontId="3"/>
  </si>
  <si>
    <t>　(1)僧帽弁形成術</t>
    <rPh sb="4" eb="5">
      <t>ソウ</t>
    </rPh>
    <rPh sb="5" eb="6">
      <t>ボウ</t>
    </rPh>
    <rPh sb="6" eb="7">
      <t>ベン</t>
    </rPh>
    <rPh sb="7" eb="9">
      <t>ケイセイ</t>
    </rPh>
    <rPh sb="9" eb="10">
      <t>ジュツ</t>
    </rPh>
    <phoneticPr fontId="3"/>
  </si>
  <si>
    <t>　(2)大動脈弁形成術</t>
    <rPh sb="4" eb="7">
      <t>ダイドウミャク</t>
    </rPh>
    <rPh sb="7" eb="8">
      <t>ベン</t>
    </rPh>
    <rPh sb="8" eb="10">
      <t>ケイセイ</t>
    </rPh>
    <rPh sb="10" eb="11">
      <t>ジュツ</t>
    </rPh>
    <phoneticPr fontId="3"/>
  </si>
  <si>
    <t>　(3)複合弁手術</t>
    <rPh sb="4" eb="5">
      <t>フク</t>
    </rPh>
    <rPh sb="5" eb="7">
      <t>ゴウベン</t>
    </rPh>
    <rPh sb="7" eb="9">
      <t>シュジュツ</t>
    </rPh>
    <phoneticPr fontId="3"/>
  </si>
  <si>
    <t>　(4)大動脈弁輪拡大術</t>
    <rPh sb="4" eb="7">
      <t>ダイドウミャク</t>
    </rPh>
    <rPh sb="7" eb="8">
      <t>ベン</t>
    </rPh>
    <rPh sb="8" eb="9">
      <t>ワ</t>
    </rPh>
    <rPh sb="9" eb="11">
      <t>カクダイ</t>
    </rPh>
    <rPh sb="11" eb="12">
      <t>ジュツ</t>
    </rPh>
    <phoneticPr fontId="3"/>
  </si>
  <si>
    <t>　(5)大動脈基部再建術</t>
    <rPh sb="4" eb="7">
      <t>ダイドウミャク</t>
    </rPh>
    <rPh sb="7" eb="9">
      <t>キブ</t>
    </rPh>
    <rPh sb="9" eb="11">
      <t>サイケン</t>
    </rPh>
    <rPh sb="11" eb="12">
      <t>ジュツ</t>
    </rPh>
    <phoneticPr fontId="3"/>
  </si>
  <si>
    <t>　(6)TAVR（TAVI）（開胸を伴う）</t>
    <phoneticPr fontId="3"/>
  </si>
  <si>
    <t>　(1)CABG(2枝以上)</t>
    <rPh sb="10" eb="11">
      <t>エダ</t>
    </rPh>
    <rPh sb="11" eb="13">
      <t>イジョウ</t>
    </rPh>
    <phoneticPr fontId="3"/>
  </si>
  <si>
    <t>４．その他の心疾患手術</t>
    <rPh sb="4" eb="5">
      <t>タ</t>
    </rPh>
    <rPh sb="6" eb="7">
      <t>シン</t>
    </rPh>
    <rPh sb="7" eb="9">
      <t>シッカン</t>
    </rPh>
    <rPh sb="9" eb="11">
      <t>シュジュツ</t>
    </rPh>
    <phoneticPr fontId="3"/>
  </si>
  <si>
    <t>　(1)心室頻拍手術</t>
    <rPh sb="4" eb="6">
      <t>シンシツ</t>
    </rPh>
    <rPh sb="6" eb="7">
      <t>ヒン</t>
    </rPh>
    <rPh sb="7" eb="8">
      <t>パク</t>
    </rPh>
    <rPh sb="8" eb="10">
      <t>シュジュツ</t>
    </rPh>
    <phoneticPr fontId="3"/>
  </si>
  <si>
    <t>　(2)左室形成術</t>
    <rPh sb="4" eb="5">
      <t>ヒダリ</t>
    </rPh>
    <rPh sb="5" eb="6">
      <t>シツ</t>
    </rPh>
    <rPh sb="6" eb="8">
      <t>ケイセイ</t>
    </rPh>
    <rPh sb="8" eb="9">
      <t>ジュツ</t>
    </rPh>
    <phoneticPr fontId="3"/>
  </si>
  <si>
    <t>　(1)弓部大動脈手術</t>
  </si>
  <si>
    <t>　(2)胸腹部大動脈手術</t>
  </si>
  <si>
    <t>　(3)腎動脈遮断を伴う腹部大動脈手術</t>
  </si>
  <si>
    <t>　(4)大動脈解離手術（人工血管置換）</t>
  </si>
  <si>
    <t>　(5)感染性／炎症性腹部大動脈瘤</t>
  </si>
  <si>
    <t>　(7)異型CoA手術</t>
  </si>
  <si>
    <t>　(9)内腸骨動脈瘤に対する内腸骨</t>
    <phoneticPr fontId="3"/>
  </si>
  <si>
    <t>　(1)下腿３分枝以下の血行再建術</t>
  </si>
  <si>
    <t>　(2)頸動脈内膜摘除術</t>
  </si>
  <si>
    <t>　(1)大静脈血行再建術</t>
    <rPh sb="4" eb="5">
      <t>ダイ</t>
    </rPh>
    <rPh sb="5" eb="7">
      <t>ジョウミャク</t>
    </rPh>
    <rPh sb="7" eb="9">
      <t>ケッコウ</t>
    </rPh>
    <rPh sb="9" eb="11">
      <t>サイケン</t>
    </rPh>
    <rPh sb="11" eb="12">
      <t>ジュツ</t>
    </rPh>
    <phoneticPr fontId="3"/>
  </si>
  <si>
    <t>８．その他の血管系手術</t>
    <rPh sb="4" eb="5">
      <t>タ</t>
    </rPh>
    <rPh sb="6" eb="8">
      <t>ケッカン</t>
    </rPh>
    <rPh sb="8" eb="9">
      <t>ケイ</t>
    </rPh>
    <rPh sb="9" eb="11">
      <t>シュジュツ</t>
    </rPh>
    <phoneticPr fontId="3"/>
  </si>
  <si>
    <t>合　　　　　計</t>
    <rPh sb="0" eb="7">
      <t>ゴウケイ</t>
    </rPh>
    <phoneticPr fontId="3"/>
  </si>
  <si>
    <t>１．先天性心疾患（乳児）</t>
    <rPh sb="2" eb="5">
      <t>センテンセイ</t>
    </rPh>
    <rPh sb="5" eb="8">
      <t>シンシッカン</t>
    </rPh>
    <rPh sb="9" eb="11">
      <t>ニュウジ</t>
    </rPh>
    <phoneticPr fontId="3"/>
  </si>
  <si>
    <t>　(1)心膜切開/開窓術
　　（術後タンポナーデ例は除く）</t>
    <rPh sb="4" eb="5">
      <t>シン</t>
    </rPh>
    <rPh sb="5" eb="6">
      <t>マク</t>
    </rPh>
    <rPh sb="6" eb="8">
      <t>セッカイ</t>
    </rPh>
    <rPh sb="9" eb="10">
      <t>カイ</t>
    </rPh>
    <rPh sb="10" eb="11">
      <t>マド</t>
    </rPh>
    <rPh sb="11" eb="12">
      <t>ジュツ</t>
    </rPh>
    <phoneticPr fontId="3"/>
  </si>
  <si>
    <t>　(2)下肢静脈瘤手術</t>
    <phoneticPr fontId="3"/>
  </si>
  <si>
    <t>　(3)末梢静脈血管内治療</t>
    <phoneticPr fontId="3"/>
  </si>
  <si>
    <t>　(4)下大静脈フィルター留置術</t>
    <phoneticPr fontId="3"/>
  </si>
  <si>
    <t>　(2)交感神経切除・焼灼術</t>
    <phoneticPr fontId="3"/>
  </si>
  <si>
    <t>　(3)虚血肢大切断術</t>
    <phoneticPr fontId="3"/>
  </si>
  <si>
    <t>　(4)膝窩動脈捕捉症候群筋切離術</t>
    <phoneticPr fontId="3"/>
  </si>
  <si>
    <t>　(5)外膜嚢腫手術</t>
    <phoneticPr fontId="3"/>
  </si>
  <si>
    <t>　(6)動脈グラフト採取術</t>
    <phoneticPr fontId="3"/>
  </si>
  <si>
    <t>　(7)静脈グラフト採取術</t>
    <phoneticPr fontId="3"/>
  </si>
  <si>
    <t>　(8)IABP,PCPS,ECMO外科的挿入又は抜去</t>
    <phoneticPr fontId="3"/>
  </si>
  <si>
    <t>　(4)TAVR(TAVI)(開胸を伴わない)</t>
    <phoneticPr fontId="3"/>
  </si>
  <si>
    <t>　(8)分枝再建を伴うステントグラフト内挿術</t>
    <phoneticPr fontId="3"/>
  </si>
  <si>
    <t>　(1)体－肺動脈短絡術(乳児)</t>
  </si>
  <si>
    <t>　(2)CoA手術(乳児)</t>
  </si>
  <si>
    <t>　(3)VSD（膜様部／筋性部単独型）閉鎖術(乳児)</t>
  </si>
  <si>
    <t>　(4)PAPVR修復術(乳児)</t>
  </si>
  <si>
    <t>　(5)AVSD（partial）手術(乳児)</t>
  </si>
  <si>
    <t>　(6)バルサルバ洞動脈瘤手術(乳児)</t>
  </si>
  <si>
    <t>　(7)DCRV手術(乳児)</t>
  </si>
  <si>
    <t>　(8)右室流出路形成術(乳児)</t>
  </si>
  <si>
    <t>　(9)大動脈弁切開術(乳児)</t>
  </si>
  <si>
    <t>　(10)冠状動脈瘻手術(乳児)</t>
  </si>
  <si>
    <t>　(11)両方向性Glenn手術(乳児)</t>
  </si>
  <si>
    <t>　(6)肺動脈絞扼術（左右両側肺動脈）(乳児)</t>
    <phoneticPr fontId="3"/>
  </si>
  <si>
    <t>　(5)肺動脈絞扼術（主肺動脈）(乳児)</t>
    <phoneticPr fontId="3"/>
  </si>
  <si>
    <t>　(1)PDA手術(乳児)</t>
    <phoneticPr fontId="3"/>
  </si>
  <si>
    <t>　(2)ASD閉鎖術(乳児)</t>
    <phoneticPr fontId="3"/>
  </si>
  <si>
    <t>　(3)VSD(肺動脈弁下単独型)閉鎖術(乳児)</t>
    <phoneticPr fontId="3"/>
  </si>
  <si>
    <t>　(4)肺動脈弁切開術(乳児)</t>
    <phoneticPr fontId="3"/>
  </si>
  <si>
    <t>件数
(総数)</t>
    <rPh sb="0" eb="2">
      <t>ケンスウ</t>
    </rPh>
    <rPh sb="4" eb="6">
      <t>ソウスウ</t>
    </rPh>
    <phoneticPr fontId="3"/>
  </si>
  <si>
    <t>内16歳
未満</t>
    <rPh sb="0" eb="1">
      <t>ウチ</t>
    </rPh>
    <rPh sb="3" eb="4">
      <t>サイ</t>
    </rPh>
    <rPh sb="5" eb="7">
      <t>ミマン</t>
    </rPh>
    <phoneticPr fontId="3"/>
  </si>
  <si>
    <t>専門医更新・様式３</t>
    <rPh sb="0" eb="3">
      <t>センモンイ</t>
    </rPh>
    <rPh sb="3" eb="5">
      <t>コウシン</t>
    </rPh>
    <rPh sb="6" eb="8">
      <t>ヨウシキ</t>
    </rPh>
    <phoneticPr fontId="4"/>
  </si>
  <si>
    <t>専門医更新・様式２</t>
    <rPh sb="0" eb="3">
      <t>センモンイ</t>
    </rPh>
    <rPh sb="3" eb="5">
      <t>コウシン</t>
    </rPh>
    <phoneticPr fontId="4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</si>
  <si>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rPh sb="10" eb="12">
      <t>ゲカ</t>
    </rPh>
    <rPh sb="12" eb="15">
      <t>センモンイ</t>
    </rPh>
    <rPh sb="15" eb="17">
      <t>ニンテイ</t>
    </rPh>
    <rPh sb="17" eb="19">
      <t>キコウ</t>
    </rPh>
    <phoneticPr fontId="4"/>
  </si>
  <si>
    <t>専門医更新・様式４－１</t>
    <rPh sb="0" eb="3">
      <t>センモンイ</t>
    </rPh>
    <rPh sb="3" eb="5">
      <t>コウシン</t>
    </rPh>
    <phoneticPr fontId="4"/>
  </si>
  <si>
    <t>専門医更新・様式４－５</t>
    <rPh sb="0" eb="3">
      <t>センモンイ</t>
    </rPh>
    <rPh sb="3" eb="5">
      <t>コウシン</t>
    </rPh>
    <phoneticPr fontId="4"/>
  </si>
  <si>
    <t>専門医更新・様式４－４</t>
    <rPh sb="0" eb="3">
      <t>センモンイ</t>
    </rPh>
    <rPh sb="3" eb="5">
      <t>コウシン</t>
    </rPh>
    <phoneticPr fontId="4"/>
  </si>
  <si>
    <t>専門医更新・様式４－３</t>
    <rPh sb="0" eb="3">
      <t>センモンイ</t>
    </rPh>
    <rPh sb="3" eb="5">
      <t>コウシン</t>
    </rPh>
    <phoneticPr fontId="4"/>
  </si>
  <si>
    <t>専門医更新・様式４－２</t>
    <rPh sb="0" eb="3">
      <t>センモンイ</t>
    </rPh>
    <rPh sb="3" eb="5">
      <t>コウシン</t>
    </rPh>
    <phoneticPr fontId="4"/>
  </si>
  <si>
    <t>合　　計</t>
    <rPh sb="0" eb="1">
      <t>ゴウ</t>
    </rPh>
    <rPh sb="3" eb="4">
      <t>ケイ</t>
    </rPh>
    <phoneticPr fontId="3"/>
  </si>
  <si>
    <t>先天性心疾患の扱い</t>
    <rPh sb="0" eb="3">
      <t>センテンセイ</t>
    </rPh>
    <rPh sb="3" eb="6">
      <t>シンシッカン</t>
    </rPh>
    <rPh sb="7" eb="8">
      <t>アツカ</t>
    </rPh>
    <phoneticPr fontId="3"/>
  </si>
  <si>
    <t>(2)</t>
  </si>
  <si>
    <t>(3)</t>
  </si>
  <si>
    <r>
      <t>乳児（</t>
    </r>
    <r>
      <rPr>
        <sz val="10"/>
        <color rgb="FFFF0000"/>
        <rFont val="ＭＳ 明朝"/>
        <family val="1"/>
        <charset val="128"/>
      </rPr>
      <t>1歳未満</t>
    </r>
    <r>
      <rPr>
        <sz val="10"/>
        <rFont val="ＭＳ 明朝"/>
        <family val="1"/>
        <charset val="128"/>
      </rPr>
      <t>）手術は、難易度を一つ上げることができる。</t>
    </r>
    <rPh sb="0" eb="2">
      <t>ニュウジ</t>
    </rPh>
    <rPh sb="4" eb="5">
      <t>サイ</t>
    </rPh>
    <rPh sb="5" eb="7">
      <t>ミマン</t>
    </rPh>
    <rPh sb="8" eb="10">
      <t>シュジュツ</t>
    </rPh>
    <rPh sb="12" eb="15">
      <t>ナンイド</t>
    </rPh>
    <rPh sb="16" eb="17">
      <t>ヒト</t>
    </rPh>
    <rPh sb="18" eb="19">
      <t>ア</t>
    </rPh>
    <phoneticPr fontId="3"/>
  </si>
  <si>
    <t>※難易度A→B</t>
  </si>
  <si>
    <t>※難易度B→C</t>
  </si>
  <si>
    <t>「修練指導者」資格保持者の扱い</t>
    <rPh sb="1" eb="3">
      <t>シュウレン</t>
    </rPh>
    <rPh sb="3" eb="6">
      <t>シドウシャ</t>
    </rPh>
    <rPh sb="7" eb="9">
      <t>シカク</t>
    </rPh>
    <rPh sb="9" eb="12">
      <t>ホジシャ</t>
    </rPh>
    <rPh sb="13" eb="14">
      <t>アツカ</t>
    </rPh>
    <phoneticPr fontId="3"/>
  </si>
  <si>
    <r>
      <t>指導的助手で手術を行った場合、</t>
    </r>
    <r>
      <rPr>
        <u/>
        <sz val="10"/>
        <rFont val="ＭＳ 明朝"/>
        <family val="1"/>
        <charset val="128"/>
      </rPr>
      <t>2倍カウント</t>
    </r>
    <rPh sb="0" eb="3">
      <t>シドウテキ</t>
    </rPh>
    <rPh sb="3" eb="5">
      <t>ジョシュ</t>
    </rPh>
    <rPh sb="6" eb="8">
      <t>シュジュツ</t>
    </rPh>
    <rPh sb="9" eb="10">
      <t>オコナ</t>
    </rPh>
    <rPh sb="12" eb="14">
      <t>バアイ</t>
    </rPh>
    <rPh sb="16" eb="17">
      <t>バイ</t>
    </rPh>
    <phoneticPr fontId="3"/>
  </si>
  <si>
    <t>※ただし16歳未満の手術であっても係数は2.0を上限とする</t>
    <rPh sb="6" eb="7">
      <t>サイ</t>
    </rPh>
    <rPh sb="7" eb="9">
      <t>ミマン</t>
    </rPh>
    <rPh sb="10" eb="12">
      <t>シュジュツ</t>
    </rPh>
    <rPh sb="17" eb="19">
      <t>ケイスウ</t>
    </rPh>
    <rPh sb="24" eb="26">
      <t>ジョウゲン</t>
    </rPh>
    <phoneticPr fontId="3"/>
  </si>
  <si>
    <t>うち先天性
(小児)心疾患</t>
    <rPh sb="2" eb="4">
      <t>センテン</t>
    </rPh>
    <rPh sb="4" eb="5">
      <t>セイ</t>
    </rPh>
    <rPh sb="7" eb="9">
      <t>ショウニ</t>
    </rPh>
    <rPh sb="10" eb="13">
      <t>シンシッカン</t>
    </rPh>
    <phoneticPr fontId="8"/>
  </si>
  <si>
    <t>　(3)VSD（膜様部／筋性部単独型）閉鎖術</t>
    <phoneticPr fontId="3"/>
  </si>
  <si>
    <r>
      <t>専 門 医 更 新 申 請 書</t>
    </r>
    <r>
      <rPr>
        <b/>
        <sz val="12"/>
        <color indexed="8"/>
        <rFont val="ＭＳ 明朝"/>
        <family val="1"/>
        <charset val="128"/>
      </rPr>
      <t xml:space="preserve"> （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修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練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指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導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者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用</t>
    </r>
    <r>
      <rPr>
        <b/>
        <sz val="8"/>
        <color indexed="8"/>
        <rFont val="ＭＳ 明朝"/>
        <family val="1"/>
        <charset val="128"/>
      </rPr>
      <t xml:space="preserve"> </t>
    </r>
    <r>
      <rPr>
        <b/>
        <sz val="12"/>
        <color indexed="8"/>
        <rFont val="ＭＳ 明朝"/>
        <family val="1"/>
        <charset val="128"/>
      </rPr>
      <t>）</t>
    </r>
    <rPh sb="0" eb="1">
      <t>セン</t>
    </rPh>
    <rPh sb="2" eb="3">
      <t>モン</t>
    </rPh>
    <rPh sb="4" eb="5">
      <t>イ</t>
    </rPh>
    <rPh sb="6" eb="7">
      <t>サラ</t>
    </rPh>
    <rPh sb="8" eb="9">
      <t>シン</t>
    </rPh>
    <rPh sb="10" eb="11">
      <t>サル</t>
    </rPh>
    <rPh sb="12" eb="13">
      <t>ショウ</t>
    </rPh>
    <rPh sb="14" eb="15">
      <t>ショ</t>
    </rPh>
    <rPh sb="18" eb="19">
      <t>オサム</t>
    </rPh>
    <rPh sb="20" eb="21">
      <t>ネリ</t>
    </rPh>
    <rPh sb="22" eb="23">
      <t>ユビ</t>
    </rPh>
    <rPh sb="24" eb="25">
      <t>シルベ</t>
    </rPh>
    <rPh sb="26" eb="27">
      <t>モノ</t>
    </rPh>
    <rPh sb="28" eb="29">
      <t>ヨウ</t>
    </rPh>
    <phoneticPr fontId="3"/>
  </si>
  <si>
    <r>
      <t xml:space="preserve">手術経験実績：総点数表 </t>
    </r>
    <r>
      <rPr>
        <b/>
        <sz val="14"/>
        <color indexed="8"/>
        <rFont val="ＭＳ 明朝"/>
        <family val="1"/>
        <charset val="128"/>
      </rPr>
      <t>（修練指導者用）</t>
    </r>
    <rPh sb="0" eb="2">
      <t>シュジュツ</t>
    </rPh>
    <rPh sb="2" eb="4">
      <t>ケイケン</t>
    </rPh>
    <rPh sb="4" eb="6">
      <t>ジッセキ</t>
    </rPh>
    <rPh sb="7" eb="9">
      <t>ソウテン</t>
    </rPh>
    <rPh sb="9" eb="11">
      <t>スウヒョウ</t>
    </rPh>
    <rPh sb="13" eb="15">
      <t>シュウレン</t>
    </rPh>
    <rPh sb="15" eb="18">
      <t>シドウシャ</t>
    </rPh>
    <rPh sb="18" eb="19">
      <t>ヨウ</t>
    </rPh>
    <phoneticPr fontId="4"/>
  </si>
  <si>
    <r>
      <t>　　履 歴 書</t>
    </r>
    <r>
      <rPr>
        <b/>
        <sz val="12"/>
        <color indexed="8"/>
        <rFont val="ＭＳ 明朝"/>
        <family val="1"/>
        <charset val="128"/>
      </rPr>
      <t xml:space="preserve"> </t>
    </r>
    <r>
      <rPr>
        <b/>
        <sz val="14"/>
        <color indexed="8"/>
        <rFont val="ＭＳ 明朝"/>
        <family val="1"/>
        <charset val="128"/>
      </rPr>
      <t>（修練指導者用）</t>
    </r>
    <rPh sb="2" eb="3">
      <t>クツ</t>
    </rPh>
    <rPh sb="4" eb="5">
      <t>レキ</t>
    </rPh>
    <rPh sb="6" eb="7">
      <t>ショ</t>
    </rPh>
    <rPh sb="9" eb="10">
      <t>オサム</t>
    </rPh>
    <rPh sb="10" eb="11">
      <t>ネリ</t>
    </rPh>
    <rPh sb="11" eb="12">
      <t>ユビ</t>
    </rPh>
    <rPh sb="12" eb="13">
      <t>シルベ</t>
    </rPh>
    <rPh sb="13" eb="14">
      <t>モノ</t>
    </rPh>
    <rPh sb="14" eb="15">
      <t>ヨウ</t>
    </rPh>
    <phoneticPr fontId="3"/>
  </si>
  <si>
    <r>
      <t>臨床修練実績表　難易度(A)用</t>
    </r>
    <r>
      <rPr>
        <b/>
        <sz val="14"/>
        <rFont val="ＭＳ 明朝"/>
        <family val="1"/>
        <charset val="128"/>
      </rPr>
      <t>（修練指導者用）</t>
    </r>
    <rPh sb="0" eb="2">
      <t>リンショウ</t>
    </rPh>
    <rPh sb="2" eb="4">
      <t>シュウレン</t>
    </rPh>
    <rPh sb="4" eb="6">
      <t>ジッセキ</t>
    </rPh>
    <rPh sb="6" eb="7">
      <t>ヒョウ</t>
    </rPh>
    <rPh sb="8" eb="10">
      <t>ナンイ</t>
    </rPh>
    <rPh sb="10" eb="11">
      <t>ド</t>
    </rPh>
    <rPh sb="14" eb="15">
      <t>ヨウ</t>
    </rPh>
    <rPh sb="16" eb="18">
      <t>シュウレン</t>
    </rPh>
    <rPh sb="18" eb="22">
      <t>シドウシャヨウ</t>
    </rPh>
    <phoneticPr fontId="4"/>
  </si>
  <si>
    <r>
      <t xml:space="preserve"> 臨床修練実績表　難易度(B)用 (1)</t>
    </r>
    <r>
      <rPr>
        <b/>
        <sz val="14"/>
        <rFont val="ＭＳ 明朝"/>
        <family val="1"/>
        <charset val="128"/>
      </rPr>
      <t xml:space="preserve"> （修練指導者用）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</si>
  <si>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r>
      <t xml:space="preserve"> 臨床修練実績表　難易度(C)用 (2)</t>
    </r>
    <r>
      <rPr>
        <b/>
        <sz val="14"/>
        <rFont val="ＭＳ 明朝"/>
        <family val="1"/>
        <charset val="128"/>
      </rPr>
      <t xml:space="preserve"> （修練指導者用）</t>
    </r>
    <rPh sb="1" eb="3">
      <t>リンショウ</t>
    </rPh>
    <rPh sb="3" eb="5">
      <t>シュウレン</t>
    </rPh>
    <rPh sb="5" eb="7">
      <t>ジッセキ</t>
    </rPh>
    <rPh sb="7" eb="8">
      <t>ヒョウ</t>
    </rPh>
    <rPh sb="9" eb="11">
      <t>ナンイ</t>
    </rPh>
    <rPh sb="11" eb="12">
      <t>ド</t>
    </rPh>
    <rPh sb="15" eb="16">
      <t>ヨウ</t>
    </rPh>
    <phoneticPr fontId="4"/>
  </si>
  <si>
    <t>外科専門医 有効期限年月日</t>
    <rPh sb="0" eb="2">
      <t>ゲカ</t>
    </rPh>
    <rPh sb="2" eb="5">
      <t>センモンイ</t>
    </rPh>
    <rPh sb="6" eb="8">
      <t>ユウコウ</t>
    </rPh>
    <rPh sb="8" eb="10">
      <t>キゲン</t>
    </rPh>
    <rPh sb="10" eb="13">
      <t>ネンガッピ</t>
    </rPh>
    <phoneticPr fontId="3"/>
  </si>
  <si>
    <t>専門医更新・様式４－７</t>
    <rPh sb="0" eb="3">
      <t>センモンイ</t>
    </rPh>
    <rPh sb="3" eb="5">
      <t>コウシン</t>
    </rPh>
    <phoneticPr fontId="4"/>
  </si>
  <si>
    <t>専門医更新・様式４－６</t>
    <rPh sb="0" eb="3">
      <t>センモンイ</t>
    </rPh>
    <rPh sb="3" eb="5">
      <t>コウシン</t>
    </rPh>
    <phoneticPr fontId="4"/>
  </si>
  <si>
    <t>１．論文：</t>
    <rPh sb="2" eb="4">
      <t>ロンブン</t>
    </rPh>
    <phoneticPr fontId="3"/>
  </si>
  <si>
    <t>⑧　添付の手術記録は、右肩または左肩に番号を振り、この表のNo.欄と一致させること。</t>
    <rPh sb="2" eb="4">
      <t>テンプ</t>
    </rPh>
    <rPh sb="5" eb="7">
      <t>シュジュツ</t>
    </rPh>
    <rPh sb="7" eb="9">
      <t>キロク</t>
    </rPh>
    <rPh sb="11" eb="13">
      <t>ミギカタ</t>
    </rPh>
    <rPh sb="16" eb="18">
      <t>ヒダリカタ</t>
    </rPh>
    <rPh sb="19" eb="21">
      <t>バンゴウ</t>
    </rPh>
    <rPh sb="22" eb="23">
      <t>フ</t>
    </rPh>
    <rPh sb="27" eb="28">
      <t>ヒョウ</t>
    </rPh>
    <rPh sb="32" eb="33">
      <t>ラン</t>
    </rPh>
    <rPh sb="34" eb="36">
      <t>イッチ</t>
    </rPh>
    <phoneticPr fontId="3"/>
  </si>
  <si>
    <t>④　なお、手術の内容は手術術式難易度（A）（B）（C）にあげられているものとします。難易度別カテゴリーNo.は、A-1, C-1のように</t>
    <rPh sb="0" eb="1">
      <t>４</t>
    </rPh>
    <rPh sb="5" eb="7">
      <t>シュジュツ</t>
    </rPh>
    <rPh sb="8" eb="10">
      <t>ナイヨウ</t>
    </rPh>
    <rPh sb="11" eb="13">
      <t>シュジュツ</t>
    </rPh>
    <rPh sb="13" eb="15">
      <t>ジュツシキ</t>
    </rPh>
    <rPh sb="15" eb="18">
      <t>ナンイド</t>
    </rPh>
    <rPh sb="42" eb="45">
      <t>ナンイド</t>
    </rPh>
    <rPh sb="45" eb="46">
      <t>ベツ</t>
    </rPh>
    <phoneticPr fontId="3"/>
  </si>
  <si>
    <t>手術日
年/月/日</t>
    <phoneticPr fontId="3"/>
  </si>
  <si>
    <t>手術名</t>
    <phoneticPr fontId="3"/>
  </si>
  <si>
    <t>乳児</t>
    <rPh sb="0" eb="2">
      <t>ニュウジ</t>
    </rPh>
    <phoneticPr fontId="3"/>
  </si>
  <si>
    <t>No.</t>
    <phoneticPr fontId="3"/>
  </si>
  <si>
    <t>シートNo．</t>
    <phoneticPr fontId="3"/>
  </si>
  <si>
    <t>第　　回　日本外科学会定期学術集会</t>
    <rPh sb="0" eb="1">
      <t>ダイ</t>
    </rPh>
    <rPh sb="3" eb="4">
      <t>カイ</t>
    </rPh>
    <rPh sb="5" eb="7">
      <t>ニホン</t>
    </rPh>
    <rPh sb="7" eb="9">
      <t>ゲカ</t>
    </rPh>
    <rPh sb="9" eb="11">
      <t>ガッカイ</t>
    </rPh>
    <rPh sb="11" eb="13">
      <t>テイキ</t>
    </rPh>
    <rPh sb="13" eb="15">
      <t>ガクジュツ</t>
    </rPh>
    <rPh sb="15" eb="17">
      <t>シュウカイ</t>
    </rPh>
    <phoneticPr fontId="3"/>
  </si>
  <si>
    <t>２．学会：</t>
    <rPh sb="2" eb="4">
      <t>ガッカイ</t>
    </rPh>
    <phoneticPr fontId="3"/>
  </si>
  <si>
    <t>学会総会に計５回以上参加していること、日本外科学会定期学術集会に１回以上参加していること</t>
    <rPh sb="5" eb="6">
      <t>ケイ</t>
    </rPh>
    <rPh sb="7" eb="8">
      <t>カイ</t>
    </rPh>
    <rPh sb="8" eb="10">
      <t>イジョウ</t>
    </rPh>
    <rPh sb="10" eb="12">
      <t>サンカ</t>
    </rPh>
    <rPh sb="21" eb="22">
      <t>ソト</t>
    </rPh>
    <rPh sb="25" eb="27">
      <t>テイキ</t>
    </rPh>
    <rPh sb="27" eb="29">
      <t>ガクジュツ</t>
    </rPh>
    <rPh sb="29" eb="31">
      <t>シュウカイ</t>
    </rPh>
    <phoneticPr fontId="3"/>
  </si>
  <si>
    <t>３．学会卒後教育セミナー・Postgraduate Course等への参加：</t>
    <rPh sb="2" eb="4">
      <t>ガッカイ</t>
    </rPh>
    <rPh sb="4" eb="5">
      <t>ソツ</t>
    </rPh>
    <rPh sb="5" eb="6">
      <t>ゴ</t>
    </rPh>
    <rPh sb="6" eb="8">
      <t>キョウイク</t>
    </rPh>
    <rPh sb="32" eb="33">
      <t>トウ</t>
    </rPh>
    <rPh sb="35" eb="37">
      <t>サンカ</t>
    </rPh>
    <phoneticPr fontId="3"/>
  </si>
  <si>
    <t xml:space="preserve"> ５年間に心臓血管外科専門医認定機構の認めるセミナーに３回以上参加していること</t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8" eb="31">
      <t>カイイジョウ</t>
    </rPh>
    <rPh sb="31" eb="33">
      <t>サンカ</t>
    </rPh>
    <phoneticPr fontId="3"/>
  </si>
  <si>
    <t>４．医療安全講習会：</t>
    <rPh sb="2" eb="4">
      <t>イリョウ</t>
    </rPh>
    <rPh sb="4" eb="6">
      <t>アンゼン</t>
    </rPh>
    <rPh sb="6" eb="9">
      <t>コウシュウカイ</t>
    </rPh>
    <phoneticPr fontId="3"/>
  </si>
  <si>
    <t xml:space="preserve"> ５年間に心臓血管外科専門医認定機構が認める医療安全講習会を２回以上受講していること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4">
      <t>イリョウ</t>
    </rPh>
    <rPh sb="24" eb="26">
      <t>アンゼン</t>
    </rPh>
    <rPh sb="26" eb="29">
      <t>コウシュウカイ</t>
    </rPh>
    <rPh sb="32" eb="34">
      <t>イジョウ</t>
    </rPh>
    <rPh sb="34" eb="36">
      <t>ジュコウ</t>
    </rPh>
    <phoneticPr fontId="3"/>
  </si>
  <si>
    <t>著者名</t>
    <phoneticPr fontId="3"/>
  </si>
  <si>
    <t>参加年月</t>
    <phoneticPr fontId="3"/>
  </si>
  <si>
    <r>
      <t xml:space="preserve"> 心臓血管外科に関する学術業績 </t>
    </r>
    <r>
      <rPr>
        <b/>
        <sz val="14"/>
        <color indexed="8"/>
        <rFont val="ＭＳ 明朝"/>
        <family val="1"/>
        <charset val="128"/>
      </rPr>
      <t>（修練指導者用）</t>
    </r>
    <rPh sb="1" eb="3">
      <t>シンゾウ</t>
    </rPh>
    <rPh sb="3" eb="5">
      <t>ケッカン</t>
    </rPh>
    <rPh sb="5" eb="7">
      <t>ゲカ</t>
    </rPh>
    <rPh sb="8" eb="9">
      <t>カン</t>
    </rPh>
    <rPh sb="11" eb="13">
      <t>ガクジュツ</t>
    </rPh>
    <rPh sb="13" eb="15">
      <t>ギョウセキ</t>
    </rPh>
    <phoneticPr fontId="3"/>
  </si>
  <si>
    <t xml:space="preserve"> NEW</t>
    <phoneticPr fontId="3"/>
  </si>
  <si>
    <t>&gt;&gt;症例件数カウント条件について</t>
    <phoneticPr fontId="3"/>
  </si>
  <si>
    <t>(1)</t>
    <phoneticPr fontId="3"/>
  </si>
  <si>
    <t>「先天性心疾患」の手術を行った場合、1.4の係数をかけることができる。</t>
    <rPh sb="1" eb="4">
      <t>センテンセイ</t>
    </rPh>
    <rPh sb="4" eb="7">
      <t>シンシッカン</t>
    </rPh>
    <rPh sb="9" eb="11">
      <t>シュジュツ</t>
    </rPh>
    <rPh sb="12" eb="13">
      <t>オコナ</t>
    </rPh>
    <rPh sb="15" eb="17">
      <t>バアイ</t>
    </rPh>
    <rPh sb="22" eb="24">
      <t>ケイスウ</t>
    </rPh>
    <phoneticPr fontId="3"/>
  </si>
  <si>
    <t>「弁膜症」「虚血性心疾患」「その他の心疾患術式」「大動脈手術」で、</t>
    <phoneticPr fontId="3"/>
  </si>
  <si>
    <r>
      <rPr>
        <sz val="10"/>
        <color rgb="FFFF0000"/>
        <rFont val="ＭＳ 明朝"/>
        <family val="1"/>
        <charset val="128"/>
      </rPr>
      <t>16歳未満に対して</t>
    </r>
    <r>
      <rPr>
        <sz val="10"/>
        <rFont val="ＭＳ 明朝"/>
        <family val="1"/>
        <charset val="128"/>
      </rPr>
      <t>手術を行った場合も、1.4の係数をかけることができる。</t>
    </r>
    <rPh sb="2" eb="3">
      <t>サイ</t>
    </rPh>
    <rPh sb="3" eb="5">
      <t>ミマン</t>
    </rPh>
    <rPh sb="6" eb="7">
      <t>タイ</t>
    </rPh>
    <rPh sb="9" eb="11">
      <t>シュジュツ</t>
    </rPh>
    <rPh sb="12" eb="13">
      <t>オコナ</t>
    </rPh>
    <rPh sb="15" eb="17">
      <t>バアイ</t>
    </rPh>
    <rPh sb="23" eb="25">
      <t>ケイスウ</t>
    </rPh>
    <phoneticPr fontId="3"/>
  </si>
  <si>
    <t>初回更新者要件：各手術最大5例までカウント可能</t>
    <rPh sb="0" eb="2">
      <t>ショカイ</t>
    </rPh>
    <rPh sb="2" eb="4">
      <t>コウシン</t>
    </rPh>
    <rPh sb="4" eb="5">
      <t>シャ</t>
    </rPh>
    <rPh sb="5" eb="7">
      <t>ヨウケン</t>
    </rPh>
    <rPh sb="8" eb="9">
      <t>カク</t>
    </rPh>
    <rPh sb="9" eb="11">
      <t>シュジュツ</t>
    </rPh>
    <rPh sb="11" eb="13">
      <t>サイダイ</t>
    </rPh>
    <rPh sb="14" eb="15">
      <t>レイ</t>
    </rPh>
    <rPh sb="21" eb="23">
      <t>カノウ</t>
    </rPh>
    <phoneticPr fontId="3"/>
  </si>
  <si>
    <t>(2)</t>
    <phoneticPr fontId="3"/>
  </si>
  <si>
    <t>２回目以降要件：各手術は、症例数×0.1でカウントし、例数制限はない</t>
    <rPh sb="1" eb="3">
      <t>カイメ</t>
    </rPh>
    <rPh sb="3" eb="5">
      <t>イコウ</t>
    </rPh>
    <rPh sb="5" eb="7">
      <t>ヨウケン</t>
    </rPh>
    <rPh sb="8" eb="9">
      <t>カク</t>
    </rPh>
    <rPh sb="9" eb="11">
      <t>シュジュツ</t>
    </rPh>
    <rPh sb="13" eb="15">
      <t>ショウレイ</t>
    </rPh>
    <rPh sb="15" eb="16">
      <t>スウ</t>
    </rPh>
    <rPh sb="27" eb="28">
      <t>レイ</t>
    </rPh>
    <rPh sb="28" eb="29">
      <t>スウ</t>
    </rPh>
    <rPh sb="29" eb="31">
      <t>セイゲン</t>
    </rPh>
    <phoneticPr fontId="3"/>
  </si>
  <si>
    <t>－</t>
    <phoneticPr fontId="3"/>
  </si>
  <si>
    <t>　(3)頸動脈ステント留置術</t>
    <phoneticPr fontId="3"/>
  </si>
  <si>
    <t>　(4)肺動脈血栓摘除術（急性、直達術）</t>
    <phoneticPr fontId="3"/>
  </si>
  <si>
    <t>　　（末梢吻合が上腕動脈以遠）</t>
    <phoneticPr fontId="3"/>
  </si>
  <si>
    <t>心臓血管外科専門医番号</t>
    <rPh sb="0" eb="2">
      <t>シンゾウ</t>
    </rPh>
    <rPh sb="2" eb="4">
      <t>ケッカン</t>
    </rPh>
    <rPh sb="4" eb="6">
      <t>ゲカ</t>
    </rPh>
    <rPh sb="6" eb="8">
      <t>センモン</t>
    </rPh>
    <rPh sb="8" eb="9">
      <t>イ</t>
    </rPh>
    <rPh sb="9" eb="11">
      <t>バンゴウ</t>
    </rPh>
    <phoneticPr fontId="3"/>
  </si>
  <si>
    <t>日本外科学会</t>
    <rPh sb="0" eb="2">
      <t>ニホン</t>
    </rPh>
    <rPh sb="2" eb="4">
      <t>ゲカ</t>
    </rPh>
    <rPh sb="4" eb="6">
      <t>ガッカイ</t>
    </rPh>
    <phoneticPr fontId="3"/>
  </si>
  <si>
    <t>会員番号</t>
    <rPh sb="0" eb="2">
      <t>カイイン</t>
    </rPh>
    <rPh sb="2" eb="4">
      <t>バンゴウ</t>
    </rPh>
    <phoneticPr fontId="3"/>
  </si>
  <si>
    <t>現勤務先</t>
    <rPh sb="0" eb="1">
      <t>ゲン</t>
    </rPh>
    <rPh sb="1" eb="4">
      <t>キンムサキ</t>
    </rPh>
    <phoneticPr fontId="3"/>
  </si>
  <si>
    <t>16歳
未満</t>
    <rPh sb="2" eb="3">
      <t>サイ</t>
    </rPh>
    <rPh sb="4" eb="6">
      <t>ミマン</t>
    </rPh>
    <phoneticPr fontId="3"/>
  </si>
  <si>
    <t>②　術者名あるいは指導的助手名のついた手術記録コピーを添付して下さい。（氏名やID等個人を特定できる情報は消すこと）</t>
    <rPh sb="0" eb="1">
      <t>２</t>
    </rPh>
    <rPh sb="2" eb="3">
      <t>ジュツシャ</t>
    </rPh>
    <rPh sb="3" eb="4">
      <t>シャ</t>
    </rPh>
    <rPh sb="4" eb="5">
      <t>ナ</t>
    </rPh>
    <rPh sb="9" eb="12">
      <t>シドウテキ</t>
    </rPh>
    <rPh sb="12" eb="14">
      <t>ジョシュ</t>
    </rPh>
    <rPh sb="14" eb="15">
      <t>メイ</t>
    </rPh>
    <rPh sb="19" eb="21">
      <t>シュジュツ</t>
    </rPh>
    <rPh sb="21" eb="23">
      <t>キロク</t>
    </rPh>
    <rPh sb="27" eb="29">
      <t>テンプ</t>
    </rPh>
    <rPh sb="31" eb="32">
      <t>クダ</t>
    </rPh>
    <rPh sb="36" eb="38">
      <t>シメイ</t>
    </rPh>
    <rPh sb="41" eb="42">
      <t>トウ</t>
    </rPh>
    <rPh sb="42" eb="44">
      <t>コジン</t>
    </rPh>
    <rPh sb="45" eb="47">
      <t>トクテイ</t>
    </rPh>
    <rPh sb="50" eb="52">
      <t>ジョウホウ</t>
    </rPh>
    <phoneticPr fontId="3"/>
  </si>
  <si>
    <t>③　A-1から順に、難易度ごとに記録して下さい。</t>
    <rPh sb="0" eb="1">
      <t>３</t>
    </rPh>
    <rPh sb="7" eb="8">
      <t>ジュン</t>
    </rPh>
    <rPh sb="10" eb="13">
      <t>ナンイド</t>
    </rPh>
    <rPh sb="16" eb="18">
      <t>キロク</t>
    </rPh>
    <rPh sb="20" eb="21">
      <t>クダ</t>
    </rPh>
    <phoneticPr fontId="3"/>
  </si>
  <si>
    <t>　　記載して下さい。</t>
    <rPh sb="2" eb="4">
      <t>キサイ</t>
    </rPh>
    <rPh sb="6" eb="7">
      <t>クダ</t>
    </rPh>
    <phoneticPr fontId="3"/>
  </si>
  <si>
    <t>⑤　シートが不足する場合はコピーして利用すること。31以降の通し番号は申請者自身で入力すること。</t>
    <rPh sb="6" eb="8">
      <t>フソク</t>
    </rPh>
    <rPh sb="10" eb="12">
      <t>バアイ</t>
    </rPh>
    <rPh sb="18" eb="20">
      <t>リヨウ</t>
    </rPh>
    <rPh sb="27" eb="29">
      <t>イコウ</t>
    </rPh>
    <rPh sb="30" eb="31">
      <t>トオ</t>
    </rPh>
    <rPh sb="32" eb="34">
      <t>バンゴウ</t>
    </rPh>
    <rPh sb="35" eb="38">
      <t>シンセイシャ</t>
    </rPh>
    <rPh sb="38" eb="40">
      <t>ジシン</t>
    </rPh>
    <rPh sb="41" eb="43">
      <t>ニュウリョク</t>
    </rPh>
    <phoneticPr fontId="3"/>
  </si>
  <si>
    <t>⑨　乳児手術あるいは16歳未満の患者に対して行った手術に該当する場合は、それぞれの欄に「○」を記入すること。</t>
    <rPh sb="2" eb="4">
      <t>ニュウジ</t>
    </rPh>
    <rPh sb="4" eb="6">
      <t>シュジュツ</t>
    </rPh>
    <rPh sb="12" eb="13">
      <t>サイ</t>
    </rPh>
    <rPh sb="13" eb="15">
      <t>ミマン</t>
    </rPh>
    <rPh sb="16" eb="18">
      <t>カンジャ</t>
    </rPh>
    <rPh sb="19" eb="20">
      <t>タイ</t>
    </rPh>
    <rPh sb="22" eb="23">
      <t>オコナ</t>
    </rPh>
    <rPh sb="25" eb="27">
      <t>シュジュツ</t>
    </rPh>
    <rPh sb="28" eb="30">
      <t>ガイトウ</t>
    </rPh>
    <rPh sb="32" eb="34">
      <t>バアイ</t>
    </rPh>
    <rPh sb="41" eb="42">
      <t>ラン</t>
    </rPh>
    <rPh sb="47" eb="49">
      <t>キニュウ</t>
    </rPh>
    <phoneticPr fontId="3"/>
  </si>
  <si>
    <t>　　 その場合の難易度別カテゴリー欄は、繰り上がった難易度（B-1またはC-1）を記入して下さい。</t>
    <rPh sb="5" eb="7">
      <t>バアイ</t>
    </rPh>
    <rPh sb="8" eb="11">
      <t>ナンイド</t>
    </rPh>
    <rPh sb="11" eb="12">
      <t>ベツ</t>
    </rPh>
    <rPh sb="17" eb="18">
      <t>ラン</t>
    </rPh>
    <rPh sb="20" eb="21">
      <t>ク</t>
    </rPh>
    <rPh sb="22" eb="23">
      <t>ア</t>
    </rPh>
    <rPh sb="26" eb="29">
      <t>ナンイド</t>
    </rPh>
    <rPh sb="41" eb="43">
      <t>キニュウ</t>
    </rPh>
    <rPh sb="45" eb="46">
      <t>クダ</t>
    </rPh>
    <phoneticPr fontId="3"/>
  </si>
  <si>
    <r>
      <t xml:space="preserve"> 手 術 経 験 表</t>
    </r>
    <r>
      <rPr>
        <b/>
        <sz val="16"/>
        <color indexed="8"/>
        <rFont val="ＭＳ Ｐ明朝"/>
        <family val="1"/>
        <charset val="128"/>
      </rPr>
      <t xml:space="preserve">   （</t>
    </r>
    <r>
      <rPr>
        <b/>
        <sz val="14"/>
        <color indexed="8"/>
        <rFont val="ＭＳ Ｐ明朝"/>
        <family val="1"/>
        <charset val="128"/>
      </rPr>
      <t>修練指導者用</t>
    </r>
    <r>
      <rPr>
        <b/>
        <sz val="16"/>
        <color indexed="8"/>
        <rFont val="ＭＳ Ｐ明朝"/>
        <family val="1"/>
        <charset val="128"/>
      </rPr>
      <t>）</t>
    </r>
    <rPh sb="1" eb="4">
      <t>シュジュツ</t>
    </rPh>
    <rPh sb="5" eb="10">
      <t>ケイケンヒョウ</t>
    </rPh>
    <phoneticPr fontId="4"/>
  </si>
  <si>
    <t xml:space="preserve"> 査読制度のある全国誌以上に掲載の３編以上。筆頭論文、共著論文を問わない。</t>
  </si>
  <si>
    <t xml:space="preserve"> 心臓血管外科領域の総説、図書の著者及び分担執筆も含む。掲載証明での申請は不可。</t>
    <rPh sb="28" eb="30">
      <t>ケイサイ</t>
    </rPh>
    <rPh sb="30" eb="32">
      <t>ショウメイ</t>
    </rPh>
    <rPh sb="34" eb="36">
      <t>シンセイ</t>
    </rPh>
    <rPh sb="37" eb="39">
      <t>フカ</t>
    </rPh>
    <phoneticPr fontId="2"/>
  </si>
  <si>
    <t>2018年以降開催の日本血管外科学会地方会、日本胸部外科学会地方会への参加は0.5回分×2度まで可</t>
    <rPh sb="4" eb="5">
      <t>ネン</t>
    </rPh>
    <rPh sb="5" eb="7">
      <t>イコウ</t>
    </rPh>
    <rPh sb="7" eb="9">
      <t>カイサイ</t>
    </rPh>
    <rPh sb="10" eb="12">
      <t>ニホン</t>
    </rPh>
    <rPh sb="12" eb="14">
      <t>ケッカン</t>
    </rPh>
    <rPh sb="14" eb="16">
      <t>ゲカ</t>
    </rPh>
    <rPh sb="16" eb="18">
      <t>ガッカイ</t>
    </rPh>
    <rPh sb="18" eb="20">
      <t>チホウ</t>
    </rPh>
    <rPh sb="20" eb="21">
      <t>カイ</t>
    </rPh>
    <rPh sb="22" eb="24">
      <t>ニホン</t>
    </rPh>
    <rPh sb="24" eb="26">
      <t>キョウブ</t>
    </rPh>
    <rPh sb="26" eb="28">
      <t>ゲカ</t>
    </rPh>
    <rPh sb="28" eb="30">
      <t>ガッカイ</t>
    </rPh>
    <rPh sb="30" eb="32">
      <t>チホウ</t>
    </rPh>
    <rPh sb="32" eb="33">
      <t>カイ</t>
    </rPh>
    <rPh sb="35" eb="37">
      <t>サンカ</t>
    </rPh>
    <rPh sb="41" eb="42">
      <t>カイ</t>
    </rPh>
    <rPh sb="42" eb="43">
      <t>ブン</t>
    </rPh>
    <rPh sb="45" eb="46">
      <t>ド</t>
    </rPh>
    <rPh sb="48" eb="49">
      <t>カ</t>
    </rPh>
    <phoneticPr fontId="3"/>
  </si>
  <si>
    <t>　(6)破裂性大動脈瘤手術</t>
    <rPh sb="4" eb="6">
      <t>ハレツ</t>
    </rPh>
    <rPh sb="6" eb="7">
      <t>セイ</t>
    </rPh>
    <phoneticPr fontId="4"/>
  </si>
  <si>
    <t>　　（ステントグラフト内挿術含む）</t>
    <rPh sb="14" eb="15">
      <t>フク</t>
    </rPh>
    <phoneticPr fontId="4"/>
  </si>
  <si>
    <t>５．指導医講習会：</t>
    <rPh sb="2" eb="5">
      <t>シドウイ</t>
    </rPh>
    <rPh sb="5" eb="8">
      <t>コウシュウカイ</t>
    </rPh>
    <phoneticPr fontId="3"/>
  </si>
  <si>
    <t xml:space="preserve"> ５年間に心臓血管外科専門医認定機構が認める指導医講習会を１回以上受講していること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8">
      <t>シドウイコウシュウカイ</t>
    </rPh>
    <rPh sb="31" eb="33">
      <t>イジョウ</t>
    </rPh>
    <rPh sb="33" eb="35">
      <t>ジュコウ</t>
    </rPh>
    <phoneticPr fontId="3"/>
  </si>
  <si>
    <t>猶予については手引きを参照すること</t>
    <rPh sb="0" eb="2">
      <t>ユウヨ</t>
    </rPh>
    <rPh sb="7" eb="9">
      <t>テビ</t>
    </rPh>
    <rPh sb="11" eb="13">
      <t>サンショウ</t>
    </rPh>
    <phoneticPr fontId="3"/>
  </si>
  <si>
    <t>５年間とは申請日より遡って５年間のことです。(各年の具体的な有効業績期間は手引きを参照のこと）</t>
    <rPh sb="1" eb="3">
      <t>ネンカン</t>
    </rPh>
    <rPh sb="5" eb="7">
      <t>シンセイ</t>
    </rPh>
    <rPh sb="7" eb="8">
      <t>ヒ</t>
    </rPh>
    <rPh sb="10" eb="11">
      <t>サカノボ</t>
    </rPh>
    <rPh sb="14" eb="16">
      <t>ネンカン</t>
    </rPh>
    <rPh sb="23" eb="25">
      <t>カクネン</t>
    </rPh>
    <rPh sb="26" eb="29">
      <t>グタイテキ</t>
    </rPh>
    <rPh sb="30" eb="34">
      <t>ユウコウギョウセキ</t>
    </rPh>
    <rPh sb="34" eb="36">
      <t>キカン</t>
    </rPh>
    <rPh sb="37" eb="39">
      <t>テビ</t>
    </rPh>
    <rPh sb="41" eb="43">
      <t>サンショウ</t>
    </rPh>
    <phoneticPr fontId="3"/>
  </si>
  <si>
    <t>　(4)心臓移植術</t>
    <rPh sb="4" eb="8">
      <t>シンゾウイショク</t>
    </rPh>
    <rPh sb="8" eb="9">
      <t>ジュツ</t>
    </rPh>
    <phoneticPr fontId="3"/>
  </si>
  <si>
    <t xml:space="preserve"> （4)胸部大動脈ステントグラフト内挿術</t>
    <phoneticPr fontId="3"/>
  </si>
  <si>
    <t>　(3)人工心臓装着術</t>
    <phoneticPr fontId="4"/>
  </si>
  <si>
    <t xml:space="preserve"> （5)腹部大動脈ステントグラフト内挿術</t>
    <rPh sb="4" eb="6">
      <t>フクブ</t>
    </rPh>
    <rPh sb="6" eb="9">
      <t>ダイドウミャク</t>
    </rPh>
    <rPh sb="17" eb="18">
      <t>ナイ</t>
    </rPh>
    <rPh sb="18" eb="19">
      <t>ソウ</t>
    </rPh>
    <rPh sb="19" eb="20">
      <t>ジュツ</t>
    </rPh>
    <phoneticPr fontId="3"/>
  </si>
  <si>
    <t>「NCDデータ利用で全例の業績を提出する場合」と「様式5を提出する場合」は、この様式の提出は不要です。</t>
    <phoneticPr fontId="3"/>
  </si>
  <si>
    <t>専門医更新・様式５</t>
    <rPh sb="0" eb="3">
      <t>センモンイ</t>
    </rPh>
    <rPh sb="3" eb="5">
      <t>コウシン</t>
    </rPh>
    <phoneticPr fontId="4"/>
  </si>
  <si>
    <t>臨床実績：連続して3回以上更新した専門医の
手術経験（100例）提出</t>
    <rPh sb="0" eb="4">
      <t>リンショウジッセキ</t>
    </rPh>
    <rPh sb="5" eb="7">
      <t>レンゾク</t>
    </rPh>
    <rPh sb="10" eb="11">
      <t>カイ</t>
    </rPh>
    <rPh sb="11" eb="13">
      <t>イジョウ</t>
    </rPh>
    <rPh sb="13" eb="15">
      <t>コウシン</t>
    </rPh>
    <rPh sb="17" eb="20">
      <t>センモンイ</t>
    </rPh>
    <rPh sb="22" eb="24">
      <t>シュジュツ</t>
    </rPh>
    <rPh sb="24" eb="26">
      <t>ケイケン</t>
    </rPh>
    <rPh sb="30" eb="31">
      <t>レイ</t>
    </rPh>
    <rPh sb="32" eb="34">
      <t>テイシュツ</t>
    </rPh>
    <phoneticPr fontId="3"/>
  </si>
  <si>
    <t>連続して3回以上の更新を経た専門医（認定証に「更新3」と記載のある専門医）は、</t>
    <rPh sb="0" eb="2">
      <t>レンゾク</t>
    </rPh>
    <rPh sb="5" eb="8">
      <t>カイイジョウ</t>
    </rPh>
    <rPh sb="9" eb="11">
      <t>コウシン</t>
    </rPh>
    <rPh sb="12" eb="13">
      <t>ヘ</t>
    </rPh>
    <rPh sb="14" eb="17">
      <t>センモンイ</t>
    </rPh>
    <rPh sb="18" eb="20">
      <t>ニンテイ</t>
    </rPh>
    <rPh sb="20" eb="21">
      <t>ショウ</t>
    </rPh>
    <rPh sb="23" eb="25">
      <t>コウシン</t>
    </rPh>
    <rPh sb="28" eb="30">
      <t>キサイ</t>
    </rPh>
    <rPh sb="33" eb="36">
      <t>センモンイ</t>
    </rPh>
    <phoneticPr fontId="3"/>
  </si>
  <si>
    <t>・術者助手を問わず100例以上の手術経験（換算なしの100例分を要する、また心臓血管外科</t>
    <phoneticPr fontId="3"/>
  </si>
  <si>
    <t>　手術に限らない）</t>
    <phoneticPr fontId="3"/>
  </si>
  <si>
    <t>を臨床実績として提出することができる。</t>
    <rPh sb="3" eb="5">
      <t>ジッセキ</t>
    </rPh>
    <phoneticPr fontId="3"/>
  </si>
  <si>
    <t>※従来と同様の「術者または指導的助手として、手術術式難易度表(A)(B)(C)に挙げられて</t>
    <rPh sb="1" eb="3">
      <t>ジュウライ</t>
    </rPh>
    <rPh sb="4" eb="6">
      <t>ドウヨウ</t>
    </rPh>
    <phoneticPr fontId="3"/>
  </si>
  <si>
    <t>　いるうち換算 100例以上の手術経験を有すること」の条件で臨床実績を提出される場合は、</t>
    <phoneticPr fontId="3"/>
  </si>
  <si>
    <t>　この用紙の提出は不要です。</t>
    <phoneticPr fontId="3"/>
  </si>
  <si>
    <t>○　NCD検索システムでの検索結果（参加手術の一覧）を添付すること</t>
    <rPh sb="5" eb="7">
      <t>ケンサク</t>
    </rPh>
    <rPh sb="13" eb="17">
      <t>ケンサクケッカ</t>
    </rPh>
    <rPh sb="18" eb="20">
      <t>サンカ</t>
    </rPh>
    <rPh sb="20" eb="22">
      <t>シュジュツ</t>
    </rPh>
    <rPh sb="23" eb="25">
      <t>イチラン</t>
    </rPh>
    <rPh sb="27" eb="29">
      <t>テンプ</t>
    </rPh>
    <phoneticPr fontId="3"/>
  </si>
  <si>
    <t>○　印刷した参加手術の一覧では最低100例の経験を有すること</t>
    <rPh sb="2" eb="4">
      <t>インサツ</t>
    </rPh>
    <rPh sb="6" eb="10">
      <t>サンカシュジュツ</t>
    </rPh>
    <rPh sb="11" eb="13">
      <t>イチラン</t>
    </rPh>
    <rPh sb="15" eb="17">
      <t>サイテイ</t>
    </rPh>
    <rPh sb="20" eb="21">
      <t>レイ</t>
    </rPh>
    <rPh sb="22" eb="24">
      <t>ケイケン</t>
    </rPh>
    <rPh sb="25" eb="26">
      <t>ユウ</t>
    </rPh>
    <phoneticPr fontId="3"/>
  </si>
  <si>
    <t>　　なお100例以上であることが分かれば必ずしも全例を添付する必要はない</t>
    <rPh sb="7" eb="8">
      <t>レイ</t>
    </rPh>
    <rPh sb="8" eb="10">
      <t>イジョウ</t>
    </rPh>
    <rPh sb="16" eb="17">
      <t>ワ</t>
    </rPh>
    <rPh sb="20" eb="21">
      <t>カナラ</t>
    </rPh>
    <rPh sb="24" eb="26">
      <t>ゼンレイ</t>
    </rPh>
    <rPh sb="27" eb="29">
      <t>テンプ</t>
    </rPh>
    <rPh sb="31" eb="33">
      <t>ヒツヨウ</t>
    </rPh>
    <phoneticPr fontId="3"/>
  </si>
  <si>
    <t>○　臨床実績【以外】の要件は、通常の更新申請と同様であるので、申請時は「2回目以降」</t>
    <rPh sb="2" eb="6">
      <t>リンショウジッセキ</t>
    </rPh>
    <rPh sb="7" eb="9">
      <t>イガイ</t>
    </rPh>
    <rPh sb="11" eb="13">
      <t>ヨウケン</t>
    </rPh>
    <rPh sb="15" eb="17">
      <t>ツウジョウ</t>
    </rPh>
    <rPh sb="18" eb="22">
      <t>コウシンシンセイ</t>
    </rPh>
    <rPh sb="23" eb="25">
      <t>ドウヨウ</t>
    </rPh>
    <rPh sb="31" eb="34">
      <t>シンセイジ</t>
    </rPh>
    <rPh sb="37" eb="39">
      <t>カイメ</t>
    </rPh>
    <rPh sb="39" eb="41">
      <t>イコウ</t>
    </rPh>
    <phoneticPr fontId="3"/>
  </si>
  <si>
    <t>　　または「2回目以降かつ修練指導者資格を有する専門医」のいずれかの申請書様式を選</t>
    <rPh sb="13" eb="18">
      <t>シュウレンシドウシャ</t>
    </rPh>
    <rPh sb="18" eb="20">
      <t>シカク</t>
    </rPh>
    <rPh sb="21" eb="22">
      <t>ユウ</t>
    </rPh>
    <rPh sb="24" eb="27">
      <t>センモンイ</t>
    </rPh>
    <rPh sb="34" eb="36">
      <t>シンセイ</t>
    </rPh>
    <rPh sb="36" eb="37">
      <t>ショ</t>
    </rPh>
    <rPh sb="37" eb="39">
      <t>ヨウシキ</t>
    </rPh>
    <rPh sb="40" eb="41">
      <t>セン</t>
    </rPh>
    <phoneticPr fontId="3"/>
  </si>
  <si>
    <t>　　択し、添付書類を揃えて提出すること</t>
    <rPh sb="10" eb="11">
      <t>ソロ</t>
    </rPh>
    <rPh sb="13" eb="15">
      <t>テイシュツ</t>
    </rPh>
    <phoneticPr fontId="3"/>
  </si>
  <si>
    <t>　上記、確認し、臨床実績を提出してください。</t>
    <rPh sb="1" eb="3">
      <t>ジョウキ</t>
    </rPh>
    <rPh sb="4" eb="6">
      <t>カクニン</t>
    </rPh>
    <rPh sb="8" eb="12">
      <t>リンショウジッセキ</t>
    </rPh>
    <rPh sb="13" eb="15">
      <t>テイシュツ</t>
    </rPh>
    <phoneticPr fontId="3"/>
  </si>
  <si>
    <t>☑</t>
    <phoneticPr fontId="3"/>
  </si>
  <si>
    <t>提出にあたり、手術経験100例を有することを確認しました。</t>
    <rPh sb="0" eb="2">
      <t>テイシュツ</t>
    </rPh>
    <rPh sb="7" eb="9">
      <t>シュジュツ</t>
    </rPh>
    <rPh sb="9" eb="11">
      <t>ケイケン</t>
    </rPh>
    <rPh sb="14" eb="15">
      <t>レイ</t>
    </rPh>
    <rPh sb="16" eb="17">
      <t>ユウ</t>
    </rPh>
    <rPh sb="22" eb="24">
      <t>カクニン</t>
    </rPh>
    <phoneticPr fontId="3"/>
  </si>
  <si>
    <t>　又は署名</t>
    <phoneticPr fontId="3"/>
  </si>
  <si>
    <t>　「NCDデータ利用で全例の業績を提出する場合」と「様式5を提出する場合」は、この様式の提出は不要です。</t>
    <phoneticPr fontId="3"/>
  </si>
  <si>
    <t xml:space="preserve">       「NCDデータ利用で全例の業績を提出する場合」と「様式5を提出する場合」は、この様式の提出は不要です。</t>
    <phoneticPr fontId="3"/>
  </si>
  <si>
    <t>　(4)単独左心耳閉鎖術・切除術</t>
    <rPh sb="4" eb="6">
      <t>タンドク</t>
    </rPh>
    <rPh sb="6" eb="7">
      <t>ヒダリ</t>
    </rPh>
    <rPh sb="7" eb="9">
      <t>シンジ</t>
    </rPh>
    <rPh sb="9" eb="11">
      <t>ヘイサ</t>
    </rPh>
    <rPh sb="11" eb="12">
      <t>ジュツ</t>
    </rPh>
    <rPh sb="13" eb="16">
      <t>セツジョジュツ</t>
    </rPh>
    <phoneticPr fontId="3"/>
  </si>
  <si>
    <t>８．これに準ずる手術</t>
    <rPh sb="5" eb="6">
      <t>ジュン</t>
    </rPh>
    <rPh sb="8" eb="10">
      <t>シュジュツ</t>
    </rPh>
    <phoneticPr fontId="3"/>
  </si>
  <si>
    <t>　(1)末梢動脈の狭窄に対する血管内治療</t>
    <phoneticPr fontId="3"/>
  </si>
  <si>
    <t>　(3)腹部大動脈手術(総腸骨動脈を含む)</t>
    <rPh sb="4" eb="6">
      <t>フクブ</t>
    </rPh>
    <rPh sb="6" eb="9">
      <t>ダイドウミャク</t>
    </rPh>
    <rPh sb="9" eb="11">
      <t>シュジュツ</t>
    </rPh>
    <rPh sb="12" eb="15">
      <t>ソウチョウコツ</t>
    </rPh>
    <rPh sb="15" eb="17">
      <t>ドウミャク</t>
    </rPh>
    <rPh sb="18" eb="19">
      <t>フク</t>
    </rPh>
    <phoneticPr fontId="3"/>
  </si>
  <si>
    <t>　(1)脛骨腓骨動脈幹以上の血行再建術</t>
    <phoneticPr fontId="3"/>
  </si>
  <si>
    <t>(血栓内膜摘除術を含む)</t>
    <rPh sb="1" eb="3">
      <t>ケッセン</t>
    </rPh>
    <rPh sb="3" eb="5">
      <t>ナイマク</t>
    </rPh>
    <rPh sb="5" eb="7">
      <t>テキジョ</t>
    </rPh>
    <rPh sb="7" eb="8">
      <t>ジュツ</t>
    </rPh>
    <rPh sb="9" eb="10">
      <t>フク</t>
    </rPh>
    <phoneticPr fontId="3"/>
  </si>
  <si>
    <t>　(1)末梢動脈の完全閉塞病変に対する</t>
    <rPh sb="4" eb="6">
      <t>マッショウ</t>
    </rPh>
    <rPh sb="6" eb="8">
      <t>ドウミャク</t>
    </rPh>
    <rPh sb="9" eb="11">
      <t>カンゼン</t>
    </rPh>
    <rPh sb="11" eb="13">
      <t>ヘイソク</t>
    </rPh>
    <rPh sb="13" eb="15">
      <t>ビョウヘン</t>
    </rPh>
    <rPh sb="16" eb="17">
      <t>タイ</t>
    </rPh>
    <phoneticPr fontId="3"/>
  </si>
  <si>
    <t>血管内治療</t>
    <phoneticPr fontId="3"/>
  </si>
  <si>
    <t>(腎動脈を含む)</t>
    <phoneticPr fontId="3"/>
  </si>
  <si>
    <t>１０．これに準ずる手術</t>
    <rPh sb="6" eb="7">
      <t>ジュン</t>
    </rPh>
    <rPh sb="9" eb="11">
      <t>シュジュツ</t>
    </rPh>
    <phoneticPr fontId="3"/>
  </si>
  <si>
    <t>　(2)心筋梗塞合併症手術</t>
    <rPh sb="4" eb="6">
      <t>シンキン</t>
    </rPh>
    <rPh sb="6" eb="8">
      <t>コウソク</t>
    </rPh>
    <rPh sb="8" eb="11">
      <t>ガッペイショウ</t>
    </rPh>
    <rPh sb="11" eb="13">
      <t>シュジュツ</t>
    </rPh>
    <phoneticPr fontId="3"/>
  </si>
  <si>
    <t>　(4)人工血管・動脈感染に対する根治術</t>
    <phoneticPr fontId="4"/>
  </si>
  <si>
    <t>　(5)上肢の血行再建術</t>
    <phoneticPr fontId="3"/>
  </si>
  <si>
    <t>　(7)血行再建を伴う胸郭出口症候群手術</t>
    <phoneticPr fontId="3"/>
  </si>
  <si>
    <t>　(8)破裂性末梢動脈瘤手術</t>
    <phoneticPr fontId="4"/>
  </si>
  <si>
    <t>　(9)肺動脈内膜摘除術（慢性）</t>
    <phoneticPr fontId="4"/>
  </si>
  <si>
    <t>公刊年</t>
    <phoneticPr fontId="3"/>
  </si>
  <si>
    <t>月</t>
    <rPh sb="0" eb="1">
      <t>ツキ</t>
    </rPh>
    <phoneticPr fontId="3"/>
  </si>
  <si>
    <t>巻数</t>
    <rPh sb="0" eb="2">
      <t>カンスウ</t>
    </rPh>
    <phoneticPr fontId="3"/>
  </si>
  <si>
    <r>
      <rPr>
        <sz val="4"/>
        <rFont val="ＭＳ 明朝"/>
        <family val="1"/>
        <charset val="128"/>
      </rPr>
      <t xml:space="preserve">    </t>
    </r>
    <r>
      <rPr>
        <sz val="8"/>
        <rFont val="ＭＳ 明朝"/>
        <family val="1"/>
        <charset val="128"/>
      </rPr>
      <t>(3)開胸を伴うペースメーカ植込み術・摘出術</t>
    </r>
    <phoneticPr fontId="3"/>
  </si>
  <si>
    <r>
      <rPr>
        <sz val="6"/>
        <rFont val="ＭＳ 明朝"/>
        <family val="1"/>
        <charset val="128"/>
      </rPr>
      <t xml:space="preserve"> 　</t>
    </r>
    <r>
      <rPr>
        <sz val="8"/>
        <rFont val="ＭＳ 明朝"/>
        <family val="1"/>
        <charset val="128"/>
      </rPr>
      <t>(9)開胸を伴わないペースメーカ植込み術・</t>
    </r>
    <phoneticPr fontId="3"/>
  </si>
  <si>
    <t>摘出術(リード抜去含む・電池交換は除く)</t>
    <phoneticPr fontId="3"/>
  </si>
  <si>
    <t>７．血管内治療</t>
    <rPh sb="2" eb="5">
      <t>ケッカンナイ</t>
    </rPh>
    <rPh sb="5" eb="7">
      <t>チリョウ</t>
    </rPh>
    <phoneticPr fontId="3"/>
  </si>
  <si>
    <t>　(1)血管外傷手術(穿刺などによる仮性瘤</t>
    <rPh sb="4" eb="6">
      <t>ケッカン</t>
    </rPh>
    <rPh sb="6" eb="8">
      <t>ガイショウ</t>
    </rPh>
    <rPh sb="8" eb="10">
      <t>シュジュツ</t>
    </rPh>
    <rPh sb="11" eb="13">
      <t>センシ</t>
    </rPh>
    <rPh sb="18" eb="20">
      <t>カセイ</t>
    </rPh>
    <phoneticPr fontId="3"/>
  </si>
  <si>
    <t>および閉塞を含む)</t>
    <phoneticPr fontId="3"/>
  </si>
  <si>
    <t>　(2)血行再建を伴わない胸郭出口症候群手術</t>
    <phoneticPr fontId="3"/>
  </si>
  <si>
    <t>(人工血管、静脈表在化／転位シャント)</t>
    <phoneticPr fontId="3"/>
  </si>
  <si>
    <t xml:space="preserve">     再建を伴う腹部大動脈瘤手術</t>
    <phoneticPr fontId="3"/>
  </si>
  <si>
    <t>　(3)腹部内臓動脈血行再建術(腎動脈を含む)</t>
    <phoneticPr fontId="3"/>
  </si>
  <si>
    <t>　(6)拡大大腿深動脈形成術（大腿深動脈末梢</t>
    <phoneticPr fontId="3"/>
  </si>
  <si>
    <t>　　　へのバイパス術を含む）</t>
    <phoneticPr fontId="3"/>
  </si>
  <si>
    <t>　(1)体腔内の血管外傷手術(刺傷・外傷など)</t>
    <phoneticPr fontId="3"/>
  </si>
  <si>
    <t>　(2)腹部内臓動脈に対する血管内治療</t>
    <rPh sb="4" eb="6">
      <t>フクブ</t>
    </rPh>
    <rPh sb="6" eb="8">
      <t>ナイゾウ</t>
    </rPh>
    <rPh sb="8" eb="10">
      <t>ドウミャク</t>
    </rPh>
    <rPh sb="11" eb="12">
      <t>タイ</t>
    </rPh>
    <rPh sb="14" eb="16">
      <t>ケッカン</t>
    </rPh>
    <rPh sb="16" eb="17">
      <t>ナイ</t>
    </rPh>
    <rPh sb="17" eb="19">
      <t>チリョウ</t>
    </rPh>
    <phoneticPr fontId="3"/>
  </si>
  <si>
    <t>　(2)ステントグラフト治療に伴う分枝塞栓術</t>
    <phoneticPr fontId="3"/>
  </si>
  <si>
    <t>( )…A-5、A-6、A-7症例数計</t>
    <phoneticPr fontId="3"/>
  </si>
  <si>
    <t>８．その他の血管系手術</t>
    <rPh sb="4" eb="5">
      <t>タ</t>
    </rPh>
    <rPh sb="6" eb="9">
      <t>ケッカンケイ</t>
    </rPh>
    <rPh sb="9" eb="11">
      <t>シュジュツ</t>
    </rPh>
    <phoneticPr fontId="3"/>
  </si>
  <si>
    <t>９．血管内治療</t>
    <phoneticPr fontId="3"/>
  </si>
  <si>
    <t>上記「先天性心疾患」「A-5、A-6、A-7 疾患」の扱いに加え、</t>
    <rPh sb="0" eb="2">
      <t>ジョウキ</t>
    </rPh>
    <rPh sb="3" eb="6">
      <t>センテンセイ</t>
    </rPh>
    <rPh sb="6" eb="9">
      <t>シンシッカン</t>
    </rPh>
    <rPh sb="23" eb="25">
      <t>シッカン</t>
    </rPh>
    <rPh sb="27" eb="28">
      <t>アツカ</t>
    </rPh>
    <rPh sb="30" eb="31">
      <t>クワ</t>
    </rPh>
    <phoneticPr fontId="3"/>
  </si>
  <si>
    <t>※A-5、A-6、A-7 疾患であれば ×0.2となる</t>
    <rPh sb="13" eb="15">
      <t>シッカン</t>
    </rPh>
    <phoneticPr fontId="3"/>
  </si>
  <si>
    <t>A-5、A-6、A-7 疾患の扱い</t>
    <rPh sb="12" eb="14">
      <t>シッカン</t>
    </rPh>
    <rPh sb="15" eb="16">
      <t>アツカ</t>
    </rPh>
    <phoneticPr fontId="3"/>
  </si>
  <si>
    <t>＊臨床経験評価方式が含まれています</t>
    <rPh sb="1" eb="3">
      <t>リンショウ</t>
    </rPh>
    <rPh sb="3" eb="5">
      <t>ケイケン</t>
    </rPh>
    <rPh sb="5" eb="9">
      <t>ヒョウカホウシキ</t>
    </rPh>
    <rPh sb="10" eb="11">
      <t>フク</t>
    </rPh>
    <phoneticPr fontId="3"/>
  </si>
  <si>
    <r>
      <t xml:space="preserve"> 臨床修練実績表　難易度(B)用 (2)</t>
    </r>
    <r>
      <rPr>
        <b/>
        <sz val="14"/>
        <rFont val="ＭＳ 明朝"/>
        <family val="1"/>
        <charset val="128"/>
      </rPr>
      <t xml:space="preserve"> （修練指導者用）</t>
    </r>
    <phoneticPr fontId="4"/>
  </si>
  <si>
    <r>
      <t xml:space="preserve"> 臨床修練実績表　難易度(C)用 (1)</t>
    </r>
    <r>
      <rPr>
        <b/>
        <sz val="14"/>
        <rFont val="ＭＳ 明朝"/>
        <family val="1"/>
        <charset val="128"/>
      </rPr>
      <t xml:space="preserve"> （修練指導者用）</t>
    </r>
    <phoneticPr fontId="4"/>
  </si>
  <si>
    <t>2026</t>
    <phoneticPr fontId="3"/>
  </si>
  <si>
    <t>フリガナ</t>
    <phoneticPr fontId="3"/>
  </si>
  <si>
    <r>
      <t>　</t>
    </r>
    <r>
      <rPr>
        <sz val="10"/>
        <color rgb="FF000000"/>
        <rFont val="ＭＳ 明朝"/>
        <family val="1"/>
        <charset val="128"/>
      </rPr>
      <t>一度提出された業績は返却いたしません。原本は提出しないでください。　⇒確認しました</t>
    </r>
    <rPh sb="1" eb="3">
      <t>イチド</t>
    </rPh>
    <rPh sb="3" eb="5">
      <t>テイシュツ</t>
    </rPh>
    <rPh sb="8" eb="10">
      <t>ギョウセキ</t>
    </rPh>
    <rPh sb="11" eb="13">
      <t>ヘンキャク</t>
    </rPh>
    <rPh sb="20" eb="22">
      <t>ゲンポン</t>
    </rPh>
    <rPh sb="23" eb="25">
      <t>テイシュツ</t>
    </rPh>
    <rPh sb="36" eb="38">
      <t>カクニン</t>
    </rPh>
    <phoneticPr fontId="3"/>
  </si>
  <si>
    <t>■専門分野</t>
    <rPh sb="1" eb="3">
      <t>センモン</t>
    </rPh>
    <rPh sb="3" eb="5">
      <t>ブンヤ</t>
    </rPh>
    <phoneticPr fontId="3"/>
  </si>
  <si>
    <t>その他</t>
    <rPh sb="2" eb="3">
      <t>タ</t>
    </rPh>
    <phoneticPr fontId="3"/>
  </si>
  <si>
    <t>■専門領域</t>
    <rPh sb="1" eb="3">
      <t>センモン</t>
    </rPh>
    <rPh sb="3" eb="5">
      <t>リョウイキ</t>
    </rPh>
    <phoneticPr fontId="3"/>
  </si>
  <si>
    <t>虚血性心疾患</t>
    <phoneticPr fontId="3"/>
  </si>
  <si>
    <t>弁膜症</t>
    <phoneticPr fontId="3"/>
  </si>
  <si>
    <t>不整脈・その他心疾患　</t>
    <phoneticPr fontId="3"/>
  </si>
  <si>
    <t>胸部大動脈疾患</t>
    <phoneticPr fontId="3"/>
  </si>
  <si>
    <t>肺動脈</t>
    <phoneticPr fontId="3"/>
  </si>
  <si>
    <t>移植・補助循環</t>
    <phoneticPr fontId="3"/>
  </si>
  <si>
    <t>先天性心疾患</t>
    <phoneticPr fontId="3"/>
  </si>
  <si>
    <t>腹部大動脈</t>
    <rPh sb="0" eb="5">
      <t>フクブダイドウミャク</t>
    </rPh>
    <phoneticPr fontId="3"/>
  </si>
  <si>
    <t>末梢動脈疾患</t>
    <phoneticPr fontId="3"/>
  </si>
  <si>
    <t>静脈・シャント・リンパ管</t>
  </si>
  <si>
    <t>集中治療</t>
    <phoneticPr fontId="3"/>
  </si>
  <si>
    <t>その他（　　　　　　　　　　　　　　）</t>
    <rPh sb="2" eb="3">
      <t>タ</t>
    </rPh>
    <phoneticPr fontId="3"/>
  </si>
  <si>
    <t>）</t>
    <phoneticPr fontId="3"/>
  </si>
  <si>
    <r>
      <rPr>
        <sz val="9"/>
        <color rgb="FF0000FF"/>
        <rFont val="ＭＳ ゴシック"/>
        <family val="3"/>
        <charset val="128"/>
      </rPr>
      <t>申請時には、学会参加、セミナー参加、医療安全講習会受講の証明として外科学会HPの講習会受講状況画面をプリントアウトしたものを添付すること。</t>
    </r>
    <r>
      <rPr>
        <sz val="9"/>
        <color rgb="FF0000FF"/>
        <rFont val="ＭＳ 明朝"/>
        <family val="1"/>
        <charset val="128"/>
      </rPr>
      <t>それだけでは要件に不足する場合には、個別の参加証あるいは受講証のコピーを必ず添付すること。</t>
    </r>
    <rPh sb="0" eb="3">
      <t>シンセイジ</t>
    </rPh>
    <rPh sb="6" eb="8">
      <t>ガッカイ</t>
    </rPh>
    <rPh sb="8" eb="10">
      <t>サンカ</t>
    </rPh>
    <rPh sb="15" eb="17">
      <t>サンカ</t>
    </rPh>
    <rPh sb="28" eb="30">
      <t>ショウメイ</t>
    </rPh>
    <rPh sb="40" eb="43">
      <t>コウシュウカイ</t>
    </rPh>
    <rPh sb="43" eb="47">
      <t>ジュコウジョウキョウ</t>
    </rPh>
    <rPh sb="62" eb="64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</si>
</sst>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&quot;(&quot;#&quot;)&quot;"/>
  </numFmts>
  <fonts count="5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color indexed="12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48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6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color indexed="8"/>
      <name val="ＭＳ Ｐ明朝"/>
      <family val="1"/>
      <charset val="128"/>
    </font>
    <font>
      <sz val="9"/>
      <color rgb="FF0000FF"/>
      <name val="ＭＳ 明朝"/>
      <family val="1"/>
      <charset val="128"/>
    </font>
    <font>
      <sz val="9"/>
      <color rgb="FF0000FF"/>
      <name val="ＭＳ 明朝"/>
      <family val="3"/>
      <charset val="128"/>
    </font>
    <font>
      <sz val="9"/>
      <color rgb="FF0000FF"/>
      <name val="ＭＳ ゴシック"/>
      <family val="3"/>
      <charset val="128"/>
    </font>
    <font>
      <sz val="10"/>
      <color rgb="FFFF0000"/>
      <name val="ＭＳ Ｐ明朝"/>
      <family val="1"/>
      <charset val="128"/>
    </font>
    <font>
      <sz val="14"/>
      <name val="ＭＳ 明朝"/>
      <family val="1"/>
      <charset val="128"/>
    </font>
    <font>
      <sz val="4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 tint="0.34998626667073579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theme="1" tint="0.499984740745262"/>
      </diagonal>
    </border>
    <border diagonalDown="1">
      <left/>
      <right/>
      <top style="hair">
        <color indexed="64"/>
      </top>
      <bottom style="hair">
        <color indexed="64"/>
      </bottom>
      <diagonal style="hair">
        <color theme="1" tint="0.499984740745262"/>
      </diagonal>
    </border>
    <border diagonalDown="1">
      <left/>
      <right style="hair">
        <color indexed="64"/>
      </right>
      <top style="hair">
        <color indexed="64"/>
      </top>
      <bottom style="hair">
        <color indexed="64"/>
      </bottom>
      <diagonal style="hair">
        <color theme="1" tint="0.499984740745262"/>
      </diagonal>
    </border>
    <border diagonalDown="1">
      <left style="hair">
        <color indexed="64"/>
      </left>
      <right/>
      <top style="hair">
        <color indexed="64"/>
      </top>
      <bottom/>
      <diagonal style="hair">
        <color theme="1" tint="0.499984740745262"/>
      </diagonal>
    </border>
    <border diagonalDown="1">
      <left/>
      <right/>
      <top style="hair">
        <color indexed="64"/>
      </top>
      <bottom/>
      <diagonal style="hair">
        <color theme="1" tint="0.499984740745262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theme="1" tint="0.499984740745262"/>
      </diagonal>
    </border>
    <border diagonalDown="1">
      <left style="hair">
        <color indexed="64"/>
      </left>
      <right/>
      <top/>
      <bottom style="hair">
        <color indexed="64"/>
      </bottom>
      <diagonal style="hair">
        <color theme="1" tint="0.499984740745262"/>
      </diagonal>
    </border>
    <border diagonalDown="1">
      <left/>
      <right/>
      <top/>
      <bottom style="hair">
        <color indexed="64"/>
      </bottom>
      <diagonal style="hair">
        <color theme="1" tint="0.499984740745262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/>
      <top/>
      <bottom/>
      <diagonal style="hair">
        <color theme="1" tint="0.499984740745262"/>
      </diagonal>
    </border>
    <border diagonalDown="1">
      <left/>
      <right/>
      <top/>
      <bottom/>
      <diagonal style="hair">
        <color theme="1" tint="0.499984740745262"/>
      </diagonal>
    </border>
    <border diagonalDown="1">
      <left/>
      <right style="hair">
        <color indexed="64"/>
      </right>
      <top/>
      <bottom/>
      <diagonal style="hair">
        <color theme="1" tint="0.499984740745262"/>
      </diagonal>
    </border>
  </borders>
  <cellStyleXfs count="3">
    <xf numFmtId="0" fontId="0" fillId="0" borderId="0"/>
    <xf numFmtId="0" fontId="2" fillId="0" borderId="0"/>
    <xf numFmtId="0" fontId="1" fillId="0" borderId="0"/>
  </cellStyleXfs>
  <cellXfs count="564">
    <xf numFmtId="0" fontId="0" fillId="0" borderId="0" xfId="0"/>
    <xf numFmtId="0" fontId="5" fillId="0" borderId="0" xfId="0" applyFont="1"/>
    <xf numFmtId="0" fontId="6" fillId="0" borderId="0" xfId="0" applyFont="1"/>
    <xf numFmtId="49" fontId="9" fillId="2" borderId="0" xfId="1" applyNumberFormat="1" applyFont="1" applyFill="1" applyAlignment="1">
      <alignment vertical="center"/>
    </xf>
    <xf numFmtId="49" fontId="9" fillId="2" borderId="0" xfId="1" applyNumberFormat="1" applyFont="1" applyFill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10" fillId="2" borderId="0" xfId="1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0" fillId="0" borderId="0" xfId="1" applyNumberFormat="1" applyFont="1" applyAlignment="1">
      <alignment vertical="center"/>
    </xf>
    <xf numFmtId="49" fontId="9" fillId="0" borderId="0" xfId="1" applyNumberFormat="1" applyFont="1" applyAlignment="1">
      <alignment horizontal="right" vertical="center"/>
    </xf>
    <xf numFmtId="49" fontId="11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right" vertical="center"/>
    </xf>
    <xf numFmtId="49" fontId="10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7" fillId="0" borderId="0" xfId="0" applyFont="1"/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10" fillId="0" borderId="1" xfId="1" applyFont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5" fillId="2" borderId="0" xfId="0" applyFont="1" applyFill="1"/>
    <xf numFmtId="49" fontId="10" fillId="0" borderId="1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17" fillId="0" borderId="0" xfId="0" applyFont="1"/>
    <xf numFmtId="0" fontId="10" fillId="0" borderId="0" xfId="1" applyFont="1" applyAlignment="1">
      <alignment horizontal="right" vertical="center" shrinkToFit="1"/>
    </xf>
    <xf numFmtId="0" fontId="10" fillId="0" borderId="0" xfId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49" fontId="17" fillId="0" borderId="0" xfId="0" applyNumberFormat="1" applyFont="1" applyAlignment="1">
      <alignment vertical="center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49" fontId="18" fillId="0" borderId="0" xfId="1" applyNumberFormat="1" applyFont="1" applyAlignment="1">
      <alignment horizontal="right" vertical="center"/>
    </xf>
    <xf numFmtId="49" fontId="13" fillId="0" borderId="0" xfId="1" applyNumberFormat="1" applyFont="1" applyAlignment="1">
      <alignment horizontal="right" vertical="center"/>
    </xf>
    <xf numFmtId="0" fontId="19" fillId="0" borderId="0" xfId="0" applyFont="1"/>
    <xf numFmtId="49" fontId="20" fillId="0" borderId="0" xfId="1" applyNumberFormat="1" applyFont="1" applyAlignment="1">
      <alignment horizontal="right" vertical="center"/>
    </xf>
    <xf numFmtId="49" fontId="9" fillId="0" borderId="0" xfId="1" applyNumberFormat="1" applyFont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Alignment="1">
      <alignment horizontal="center" vertical="center"/>
    </xf>
    <xf numFmtId="49" fontId="14" fillId="0" borderId="0" xfId="1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0" xfId="1" applyNumberFormat="1" applyFont="1" applyAlignment="1">
      <alignment horizontal="right" vertical="center"/>
    </xf>
    <xf numFmtId="49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vertical="center"/>
    </xf>
    <xf numFmtId="49" fontId="10" fillId="0" borderId="2" xfId="1" applyNumberFormat="1" applyFont="1" applyBorder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2" applyFont="1" applyAlignment="1">
      <alignment vertical="center"/>
    </xf>
    <xf numFmtId="49" fontId="24" fillId="0" borderId="0" xfId="2" applyNumberFormat="1" applyFont="1" applyAlignment="1">
      <alignment vertical="center"/>
    </xf>
    <xf numFmtId="0" fontId="24" fillId="0" borderId="0" xfId="2" applyFont="1" applyAlignment="1">
      <alignment vertical="center"/>
    </xf>
    <xf numFmtId="0" fontId="24" fillId="0" borderId="0" xfId="2" applyFont="1" applyAlignment="1">
      <alignment horizontal="right" vertical="center"/>
    </xf>
    <xf numFmtId="0" fontId="27" fillId="0" borderId="3" xfId="2" applyFont="1" applyBorder="1" applyAlignment="1">
      <alignment horizontal="center" vertical="center"/>
    </xf>
    <xf numFmtId="0" fontId="28" fillId="0" borderId="0" xfId="2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0" fontId="23" fillId="2" borderId="0" xfId="1" applyFont="1" applyFill="1" applyAlignment="1">
      <alignment horizontal="right" vertical="center"/>
    </xf>
    <xf numFmtId="0" fontId="24" fillId="2" borderId="0" xfId="1" applyFont="1" applyFill="1" applyAlignment="1">
      <alignment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27" fillId="2" borderId="0" xfId="1" applyFont="1" applyFill="1" applyAlignment="1">
      <alignment horizontal="right" vertical="center"/>
    </xf>
    <xf numFmtId="0" fontId="9" fillId="2" borderId="0" xfId="1" applyFont="1" applyFill="1" applyAlignment="1" applyProtection="1">
      <alignment vertical="center"/>
      <protection locked="0"/>
    </xf>
    <xf numFmtId="0" fontId="9" fillId="2" borderId="0" xfId="1" applyFont="1" applyFill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0" fillId="2" borderId="0" xfId="1" applyFont="1" applyFill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10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9" fillId="0" borderId="0" xfId="1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37" fillId="0" borderId="0" xfId="1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49" fontId="7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40" fillId="0" borderId="18" xfId="0" applyFont="1" applyBorder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9" fillId="2" borderId="0" xfId="1" applyFont="1" applyFill="1" applyAlignment="1">
      <alignment horizontal="right" vertical="center"/>
    </xf>
    <xf numFmtId="0" fontId="7" fillId="0" borderId="18" xfId="0" applyFont="1" applyBorder="1" applyAlignment="1" applyProtection="1">
      <alignment vertical="center"/>
      <protection locked="0"/>
    </xf>
    <xf numFmtId="0" fontId="9" fillId="2" borderId="0" xfId="1" applyFont="1" applyFill="1" applyAlignment="1" applyProtection="1">
      <alignment horizontal="right" vertical="center"/>
      <protection locked="0"/>
    </xf>
    <xf numFmtId="0" fontId="37" fillId="0" borderId="0" xfId="1" applyFont="1" applyAlignment="1" applyProtection="1">
      <alignment horizontal="right" vertical="center"/>
      <protection locked="0"/>
    </xf>
    <xf numFmtId="0" fontId="16" fillId="0" borderId="0" xfId="0" applyFont="1"/>
    <xf numFmtId="49" fontId="10" fillId="0" borderId="0" xfId="1" applyNumberFormat="1" applyFont="1" applyAlignment="1">
      <alignment horizontal="left" vertical="center"/>
    </xf>
    <xf numFmtId="49" fontId="9" fillId="2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38" fillId="0" borderId="0" xfId="1" applyFont="1" applyAlignment="1" applyProtection="1">
      <alignment vertical="center"/>
      <protection locked="0"/>
    </xf>
    <xf numFmtId="0" fontId="50" fillId="0" borderId="0" xfId="1" applyFont="1" applyAlignment="1">
      <alignment vertical="center"/>
    </xf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Protection="1">
      <protection locked="0"/>
    </xf>
    <xf numFmtId="0" fontId="51" fillId="0" borderId="0" xfId="0" applyFont="1" applyProtection="1">
      <protection locked="0"/>
    </xf>
    <xf numFmtId="0" fontId="16" fillId="0" borderId="0" xfId="0" applyFont="1" applyProtection="1">
      <protection locked="0"/>
    </xf>
    <xf numFmtId="49" fontId="16" fillId="0" borderId="6" xfId="0" applyNumberFormat="1" applyFont="1" applyBorder="1" applyAlignment="1" applyProtection="1">
      <alignment horizontal="center" vertical="center" shrinkToFit="1"/>
      <protection locked="0"/>
    </xf>
    <xf numFmtId="49" fontId="1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0" applyFont="1" applyFill="1"/>
    <xf numFmtId="0" fontId="31" fillId="2" borderId="0" xfId="0" applyFont="1" applyFill="1"/>
    <xf numFmtId="0" fontId="6" fillId="2" borderId="0" xfId="1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7" fillId="2" borderId="0" xfId="1" applyFont="1" applyFill="1" applyAlignment="1">
      <alignment vertical="center"/>
    </xf>
    <xf numFmtId="0" fontId="6" fillId="0" borderId="0" xfId="1" applyFont="1" applyAlignment="1">
      <alignment horizontal="right" vertical="center"/>
    </xf>
    <xf numFmtId="0" fontId="38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5" xfId="0" applyFont="1" applyBorder="1"/>
    <xf numFmtId="0" fontId="36" fillId="0" borderId="4" xfId="1" applyFont="1" applyBorder="1" applyAlignment="1">
      <alignment vertical="center"/>
    </xf>
    <xf numFmtId="0" fontId="36" fillId="0" borderId="5" xfId="1" applyFont="1" applyBorder="1" applyAlignment="1">
      <alignment vertical="center"/>
    </xf>
    <xf numFmtId="0" fontId="36" fillId="0" borderId="6" xfId="1" applyFont="1" applyBorder="1" applyAlignment="1">
      <alignment vertical="center"/>
    </xf>
    <xf numFmtId="0" fontId="6" fillId="3" borderId="5" xfId="2" applyFont="1" applyFill="1" applyBorder="1" applyAlignment="1">
      <alignment vertical="center"/>
    </xf>
    <xf numFmtId="0" fontId="36" fillId="3" borderId="4" xfId="2" applyFont="1" applyFill="1" applyBorder="1" applyAlignment="1">
      <alignment vertical="center"/>
    </xf>
    <xf numFmtId="0" fontId="36" fillId="3" borderId="5" xfId="2" applyFont="1" applyFill="1" applyBorder="1" applyAlignment="1">
      <alignment vertical="center"/>
    </xf>
    <xf numFmtId="0" fontId="36" fillId="3" borderId="6" xfId="2" applyFont="1" applyFill="1" applyBorder="1" applyAlignment="1">
      <alignment vertical="center"/>
    </xf>
    <xf numFmtId="0" fontId="6" fillId="0" borderId="5" xfId="0" applyFont="1" applyBorder="1"/>
    <xf numFmtId="0" fontId="6" fillId="0" borderId="5" xfId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6" fillId="0" borderId="17" xfId="1" applyFont="1" applyBorder="1" applyAlignment="1">
      <alignment vertical="center"/>
    </xf>
    <xf numFmtId="49" fontId="36" fillId="0" borderId="0" xfId="0" applyNumberFormat="1" applyFont="1" applyAlignment="1">
      <alignment vertical="center"/>
    </xf>
    <xf numFmtId="0" fontId="36" fillId="0" borderId="18" xfId="1" applyFont="1" applyBorder="1" applyAlignment="1">
      <alignment vertical="center"/>
    </xf>
    <xf numFmtId="0" fontId="5" fillId="0" borderId="4" xfId="1" applyFont="1" applyBorder="1" applyAlignment="1">
      <alignment vertical="center" shrinkToFit="1"/>
    </xf>
    <xf numFmtId="0" fontId="37" fillId="0" borderId="15" xfId="1" applyFont="1" applyBorder="1" applyAlignment="1">
      <alignment vertical="center" shrinkToFit="1"/>
    </xf>
    <xf numFmtId="0" fontId="3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16" fillId="3" borderId="5" xfId="2" applyFont="1" applyFill="1" applyBorder="1" applyAlignment="1">
      <alignment vertical="center"/>
    </xf>
    <xf numFmtId="49" fontId="7" fillId="0" borderId="6" xfId="1" applyNumberFormat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34" fillId="3" borderId="0" xfId="2" applyFont="1" applyFill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34" fillId="3" borderId="4" xfId="2" applyFont="1" applyFill="1" applyBorder="1" applyAlignment="1">
      <alignment vertical="center"/>
    </xf>
    <xf numFmtId="0" fontId="34" fillId="3" borderId="5" xfId="2" applyFont="1" applyFill="1" applyBorder="1" applyAlignment="1">
      <alignment vertical="center"/>
    </xf>
    <xf numFmtId="0" fontId="34" fillId="3" borderId="6" xfId="2" applyFont="1" applyFill="1" applyBorder="1" applyAlignment="1">
      <alignment vertical="center"/>
    </xf>
    <xf numFmtId="0" fontId="34" fillId="0" borderId="4" xfId="1" applyFont="1" applyBorder="1" applyAlignment="1">
      <alignment vertical="center"/>
    </xf>
    <xf numFmtId="0" fontId="34" fillId="0" borderId="5" xfId="1" applyFont="1" applyBorder="1" applyAlignment="1">
      <alignment vertical="center"/>
    </xf>
    <xf numFmtId="0" fontId="34" fillId="0" borderId="6" xfId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6" fillId="3" borderId="6" xfId="2" applyFont="1" applyFill="1" applyBorder="1" applyAlignment="1">
      <alignment vertical="center" wrapText="1"/>
    </xf>
    <xf numFmtId="0" fontId="16" fillId="3" borderId="19" xfId="2" applyFont="1" applyFill="1" applyBorder="1" applyAlignment="1">
      <alignment vertical="center"/>
    </xf>
    <xf numFmtId="0" fontId="16" fillId="3" borderId="18" xfId="2" applyFont="1" applyFill="1" applyBorder="1" applyAlignment="1">
      <alignment horizontal="right" vertical="center"/>
    </xf>
    <xf numFmtId="0" fontId="16" fillId="0" borderId="6" xfId="1" applyFont="1" applyBorder="1" applyAlignment="1">
      <alignment vertical="center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center" vertical="center" shrinkToFit="1"/>
    </xf>
    <xf numFmtId="49" fontId="9" fillId="0" borderId="1" xfId="1" applyNumberFormat="1" applyFont="1" applyBorder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49" fontId="9" fillId="0" borderId="13" xfId="1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6" fillId="0" borderId="0" xfId="1" applyFont="1" applyAlignment="1">
      <alignment vertical="top" wrapText="1"/>
    </xf>
    <xf numFmtId="0" fontId="47" fillId="0" borderId="0" xfId="0" applyFont="1"/>
    <xf numFmtId="49" fontId="27" fillId="0" borderId="3" xfId="2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49" fontId="9" fillId="2" borderId="0" xfId="1" applyNumberFormat="1" applyFont="1" applyFill="1" applyAlignment="1">
      <alignment horizontal="right" vertical="center"/>
    </xf>
    <xf numFmtId="49" fontId="11" fillId="0" borderId="7" xfId="1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4" xfId="1" applyNumberFormat="1" applyFont="1" applyBorder="1" applyAlignment="1" applyProtection="1">
      <alignment horizontal="center" vertical="center"/>
      <protection locked="0"/>
    </xf>
    <xf numFmtId="49" fontId="10" fillId="0" borderId="5" xfId="1" applyNumberFormat="1" applyFont="1" applyBorder="1" applyAlignment="1" applyProtection="1">
      <alignment horizontal="center" vertical="center"/>
      <protection locked="0"/>
    </xf>
    <xf numFmtId="49" fontId="10" fillId="0" borderId="6" xfId="1" applyNumberFormat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4" xfId="1" applyNumberFormat="1" applyFont="1" applyBorder="1" applyAlignment="1" applyProtection="1">
      <alignment horizontal="center" vertical="center" wrapText="1" shrinkToFit="1"/>
      <protection locked="0"/>
    </xf>
    <xf numFmtId="49" fontId="10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10" fillId="0" borderId="6" xfId="1" applyNumberFormat="1" applyFont="1" applyBorder="1" applyAlignment="1" applyProtection="1">
      <alignment horizontal="center" vertical="center" wrapText="1" shrinkToFit="1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horizontal="left" vertical="center"/>
    </xf>
    <xf numFmtId="49" fontId="9" fillId="0" borderId="4" xfId="1" applyNumberFormat="1" applyFont="1" applyBorder="1" applyAlignment="1" applyProtection="1">
      <alignment horizontal="center" vertical="center" shrinkToFit="1"/>
      <protection locked="0"/>
    </xf>
    <xf numFmtId="49" fontId="9" fillId="0" borderId="5" xfId="1" applyNumberFormat="1" applyFont="1" applyBorder="1" applyAlignment="1" applyProtection="1">
      <alignment horizontal="center" vertical="center" shrinkToFit="1"/>
      <protection locked="0"/>
    </xf>
    <xf numFmtId="49" fontId="9" fillId="0" borderId="6" xfId="1" applyNumberFormat="1" applyFont="1" applyBorder="1" applyAlignment="1" applyProtection="1">
      <alignment horizontal="center" vertical="center" shrinkToFit="1"/>
      <protection locked="0"/>
    </xf>
    <xf numFmtId="49" fontId="10" fillId="0" borderId="13" xfId="1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6" fillId="0" borderId="0" xfId="0" applyFont="1" applyAlignment="1" applyProtection="1">
      <alignment horizontal="center" vertical="center"/>
      <protection locked="0"/>
    </xf>
    <xf numFmtId="49" fontId="7" fillId="0" borderId="4" xfId="1" applyNumberFormat="1" applyFont="1" applyBorder="1" applyAlignment="1" applyProtection="1">
      <alignment horizontal="center" vertical="center"/>
      <protection locked="0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right" vertical="center" shrinkToFit="1"/>
      <protection locked="0"/>
    </xf>
    <xf numFmtId="0" fontId="5" fillId="0" borderId="6" xfId="0" applyFont="1" applyBorder="1" applyAlignment="1" applyProtection="1">
      <alignment horizontal="right" vertical="center" shrinkToFit="1"/>
      <protection locked="0"/>
    </xf>
    <xf numFmtId="0" fontId="10" fillId="0" borderId="4" xfId="1" applyFont="1" applyBorder="1" applyAlignment="1" applyProtection="1">
      <alignment horizontal="left" vertical="center" shrinkToFit="1"/>
      <protection locked="0"/>
    </xf>
    <xf numFmtId="0" fontId="10" fillId="0" borderId="5" xfId="1" applyFont="1" applyBorder="1" applyAlignment="1" applyProtection="1">
      <alignment horizontal="left" vertical="center" shrinkToFit="1"/>
      <protection locked="0"/>
    </xf>
    <xf numFmtId="0" fontId="10" fillId="0" borderId="6" xfId="1" applyFont="1" applyBorder="1" applyAlignment="1" applyProtection="1">
      <alignment horizontal="left" vertical="center" shrinkToFit="1"/>
      <protection locked="0"/>
    </xf>
    <xf numFmtId="0" fontId="10" fillId="0" borderId="6" xfId="1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  <xf numFmtId="0" fontId="48" fillId="0" borderId="0" xfId="1" applyFont="1" applyAlignment="1">
      <alignment horizontal="left" vertical="top" wrapText="1"/>
    </xf>
    <xf numFmtId="0" fontId="10" fillId="0" borderId="1" xfId="1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49" fontId="10" fillId="0" borderId="1" xfId="1" applyNumberFormat="1" applyFont="1" applyBorder="1" applyAlignment="1" applyProtection="1">
      <alignment horizontal="center" vertical="center" wrapText="1"/>
      <protection locked="0"/>
    </xf>
    <xf numFmtId="0" fontId="55" fillId="0" borderId="4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49" fontId="10" fillId="0" borderId="4" xfId="1" applyNumberFormat="1" applyFont="1" applyBorder="1" applyAlignment="1" applyProtection="1">
      <alignment horizontal="center" vertical="center" wrapText="1"/>
      <protection locked="0"/>
    </xf>
    <xf numFmtId="49" fontId="10" fillId="0" borderId="5" xfId="1" applyNumberFormat="1" applyFont="1" applyBorder="1" applyAlignment="1" applyProtection="1">
      <alignment horizontal="center" vertical="center" wrapText="1"/>
      <protection locked="0"/>
    </xf>
    <xf numFmtId="49" fontId="10" fillId="0" borderId="6" xfId="1" applyNumberFormat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>
      <alignment horizontal="left" vertical="center"/>
    </xf>
    <xf numFmtId="0" fontId="9" fillId="0" borderId="4" xfId="1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49" fontId="16" fillId="0" borderId="4" xfId="0" applyNumberFormat="1" applyFont="1" applyBorder="1" applyAlignment="1" applyProtection="1">
      <alignment horizontal="center" vertical="center" shrinkToFit="1"/>
      <protection locked="0"/>
    </xf>
    <xf numFmtId="49" fontId="16" fillId="0" borderId="6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0" fontId="9" fillId="2" borderId="0" xfId="1" applyFont="1" applyFill="1" applyAlignment="1">
      <alignment horizontal="right" vertical="center"/>
    </xf>
    <xf numFmtId="0" fontId="11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 shrinkToFit="1"/>
    </xf>
    <xf numFmtId="177" fontId="5" fillId="0" borderId="6" xfId="1" applyNumberFormat="1" applyFont="1" applyBorder="1" applyAlignment="1">
      <alignment horizontal="center" vertical="center" shrinkToFit="1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28" xfId="1" applyFont="1" applyBorder="1" applyAlignment="1">
      <alignment horizontal="center" vertical="center"/>
    </xf>
    <xf numFmtId="0" fontId="7" fillId="0" borderId="29" xfId="0" applyFont="1" applyBorder="1"/>
    <xf numFmtId="0" fontId="7" fillId="0" borderId="30" xfId="0" applyFont="1" applyBorder="1"/>
    <xf numFmtId="0" fontId="16" fillId="0" borderId="14" xfId="1" applyFont="1" applyBorder="1" applyAlignment="1">
      <alignment vertical="center" shrinkToFit="1"/>
    </xf>
    <xf numFmtId="0" fontId="16" fillId="0" borderId="15" xfId="1" applyFont="1" applyBorder="1" applyAlignment="1">
      <alignment vertical="center" shrinkToFit="1"/>
    </xf>
    <xf numFmtId="0" fontId="16" fillId="0" borderId="16" xfId="1" applyFont="1" applyBorder="1" applyAlignment="1">
      <alignment vertical="center" shrinkToFit="1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16" fillId="0" borderId="17" xfId="1" applyFont="1" applyBorder="1" applyAlignment="1">
      <alignment horizontal="left" vertical="center" indent="2" shrinkToFit="1"/>
    </xf>
    <xf numFmtId="0" fontId="16" fillId="0" borderId="18" xfId="1" applyFont="1" applyBorder="1" applyAlignment="1">
      <alignment horizontal="left" vertical="center" indent="2" shrinkToFit="1"/>
    </xf>
    <xf numFmtId="0" fontId="16" fillId="0" borderId="19" xfId="1" applyFont="1" applyBorder="1" applyAlignment="1">
      <alignment horizontal="left" vertical="center" indent="2" shrinkToFit="1"/>
    </xf>
    <xf numFmtId="0" fontId="6" fillId="0" borderId="4" xfId="1" applyFont="1" applyBorder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33" fillId="0" borderId="4" xfId="1" applyFont="1" applyBorder="1" applyAlignment="1">
      <alignment horizontal="center" vertical="center"/>
    </xf>
    <xf numFmtId="0" fontId="33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6" fillId="0" borderId="4" xfId="1" applyFont="1" applyBorder="1" applyAlignment="1">
      <alignment vertical="center"/>
    </xf>
    <xf numFmtId="0" fontId="36" fillId="0" borderId="5" xfId="1" applyFont="1" applyBorder="1" applyAlignment="1">
      <alignment vertical="center"/>
    </xf>
    <xf numFmtId="0" fontId="6" fillId="3" borderId="4" xfId="2" applyFont="1" applyFill="1" applyBorder="1" applyAlignment="1">
      <alignment vertical="center"/>
    </xf>
    <xf numFmtId="0" fontId="6" fillId="3" borderId="5" xfId="2" applyFont="1" applyFill="1" applyBorder="1" applyAlignment="1">
      <alignment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3" borderId="4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6" fillId="3" borderId="6" xfId="2" applyFont="1" applyFill="1" applyBorder="1" applyAlignment="1">
      <alignment vertical="center" wrapText="1"/>
    </xf>
    <xf numFmtId="0" fontId="6" fillId="3" borderId="4" xfId="2" applyFont="1" applyFill="1" applyBorder="1" applyAlignment="1">
      <alignment vertical="center" shrinkToFit="1"/>
    </xf>
    <xf numFmtId="0" fontId="6" fillId="3" borderId="5" xfId="2" applyFont="1" applyFill="1" applyBorder="1" applyAlignment="1">
      <alignment vertical="center" shrinkToFit="1"/>
    </xf>
    <xf numFmtId="0" fontId="16" fillId="3" borderId="14" xfId="2" applyFont="1" applyFill="1" applyBorder="1" applyAlignment="1">
      <alignment vertical="center"/>
    </xf>
    <xf numFmtId="0" fontId="16" fillId="3" borderId="15" xfId="2" applyFont="1" applyFill="1" applyBorder="1" applyAlignment="1">
      <alignment vertical="center"/>
    </xf>
    <xf numFmtId="0" fontId="16" fillId="3" borderId="16" xfId="2" applyFont="1" applyFill="1" applyBorder="1" applyAlignment="1">
      <alignment vertical="center"/>
    </xf>
    <xf numFmtId="0" fontId="32" fillId="0" borderId="7" xfId="1" applyFont="1" applyBorder="1" applyAlignment="1">
      <alignment horizontal="center" vertical="center"/>
    </xf>
    <xf numFmtId="0" fontId="32" fillId="0" borderId="8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7" fillId="0" borderId="14" xfId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16" fillId="0" borderId="4" xfId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  <xf numFmtId="0" fontId="16" fillId="0" borderId="5" xfId="0" applyFont="1" applyBorder="1"/>
    <xf numFmtId="0" fontId="16" fillId="0" borderId="6" xfId="0" applyFont="1" applyBorder="1"/>
    <xf numFmtId="0" fontId="6" fillId="3" borderId="4" xfId="2" applyFont="1" applyFill="1" applyBorder="1" applyAlignment="1">
      <alignment horizontal="left" vertical="center"/>
    </xf>
    <xf numFmtId="0" fontId="6" fillId="3" borderId="5" xfId="2" applyFont="1" applyFill="1" applyBorder="1" applyAlignment="1">
      <alignment horizontal="left" vertical="center"/>
    </xf>
    <xf numFmtId="0" fontId="6" fillId="3" borderId="6" xfId="2" applyFont="1" applyFill="1" applyBorder="1" applyAlignment="1">
      <alignment horizontal="left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3" borderId="6" xfId="2" applyFont="1" applyFill="1" applyBorder="1" applyAlignment="1">
      <alignment vertical="center" shrinkToFit="1"/>
    </xf>
    <xf numFmtId="176" fontId="10" fillId="0" borderId="4" xfId="1" applyNumberFormat="1" applyFont="1" applyBorder="1" applyAlignment="1" applyProtection="1">
      <alignment horizontal="center" vertical="center"/>
      <protection locked="0"/>
    </xf>
    <xf numFmtId="176" fontId="10" fillId="0" borderId="5" xfId="1" applyNumberFormat="1" applyFont="1" applyBorder="1" applyAlignment="1" applyProtection="1">
      <alignment horizontal="center" vertical="center"/>
      <protection locked="0"/>
    </xf>
    <xf numFmtId="176" fontId="10" fillId="0" borderId="6" xfId="1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31" xfId="1" applyFont="1" applyBorder="1" applyAlignment="1">
      <alignment horizontal="center" vertical="center"/>
    </xf>
    <xf numFmtId="0" fontId="16" fillId="0" borderId="32" xfId="1" applyFont="1" applyBorder="1" applyAlignment="1">
      <alignment horizontal="center" vertical="center"/>
    </xf>
    <xf numFmtId="0" fontId="16" fillId="0" borderId="33" xfId="1" applyFont="1" applyBorder="1" applyAlignment="1">
      <alignment horizontal="center" vertical="center"/>
    </xf>
    <xf numFmtId="0" fontId="16" fillId="0" borderId="34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/>
    </xf>
    <xf numFmtId="0" fontId="16" fillId="0" borderId="14" xfId="1" applyFont="1" applyBorder="1" applyAlignment="1" applyProtection="1">
      <alignment horizontal="center" vertical="center"/>
      <protection locked="0"/>
    </xf>
    <xf numFmtId="0" fontId="16" fillId="0" borderId="15" xfId="1" applyFont="1" applyBorder="1" applyAlignment="1" applyProtection="1">
      <alignment horizontal="center" vertical="center"/>
      <protection locked="0"/>
    </xf>
    <xf numFmtId="0" fontId="16" fillId="0" borderId="16" xfId="1" applyFont="1" applyBorder="1" applyAlignment="1" applyProtection="1">
      <alignment horizontal="center" vertical="center"/>
      <protection locked="0"/>
    </xf>
    <xf numFmtId="0" fontId="16" fillId="0" borderId="17" xfId="1" applyFont="1" applyBorder="1" applyAlignment="1" applyProtection="1">
      <alignment horizontal="center" vertical="center"/>
      <protection locked="0"/>
    </xf>
    <xf numFmtId="0" fontId="16" fillId="0" borderId="18" xfId="1" applyFont="1" applyBorder="1" applyAlignment="1" applyProtection="1">
      <alignment horizontal="center" vertical="center"/>
      <protection locked="0"/>
    </xf>
    <xf numFmtId="0" fontId="16" fillId="0" borderId="19" xfId="1" applyFont="1" applyBorder="1" applyAlignment="1" applyProtection="1">
      <alignment horizontal="center" vertical="center"/>
      <protection locked="0"/>
    </xf>
    <xf numFmtId="0" fontId="16" fillId="3" borderId="14" xfId="2" applyFont="1" applyFill="1" applyBorder="1" applyAlignment="1">
      <alignment horizontal="left" vertical="center" wrapText="1" shrinkToFit="1"/>
    </xf>
    <xf numFmtId="0" fontId="16" fillId="3" borderId="15" xfId="2" applyFont="1" applyFill="1" applyBorder="1" applyAlignment="1">
      <alignment horizontal="left" vertical="center" wrapText="1" shrinkToFit="1"/>
    </xf>
    <xf numFmtId="0" fontId="16" fillId="3" borderId="16" xfId="2" applyFont="1" applyFill="1" applyBorder="1" applyAlignment="1">
      <alignment horizontal="left" vertical="center" wrapText="1" shrinkToFit="1"/>
    </xf>
    <xf numFmtId="0" fontId="16" fillId="3" borderId="17" xfId="2" applyFont="1" applyFill="1" applyBorder="1" applyAlignment="1">
      <alignment horizontal="left" vertical="center" indent="2" shrinkToFit="1"/>
    </xf>
    <xf numFmtId="0" fontId="16" fillId="3" borderId="18" xfId="2" applyFont="1" applyFill="1" applyBorder="1" applyAlignment="1">
      <alignment horizontal="left" vertical="center" indent="2" shrinkToFit="1"/>
    </xf>
    <xf numFmtId="0" fontId="16" fillId="3" borderId="19" xfId="2" applyFont="1" applyFill="1" applyBorder="1" applyAlignment="1">
      <alignment horizontal="left" vertical="center" indent="2" shrinkToFi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 shrinkToFit="1"/>
    </xf>
    <xf numFmtId="0" fontId="34" fillId="0" borderId="4" xfId="1" applyFont="1" applyBorder="1" applyAlignment="1">
      <alignment horizontal="center" vertical="center"/>
    </xf>
    <xf numFmtId="0" fontId="34" fillId="0" borderId="5" xfId="1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6" fillId="3" borderId="4" xfId="2" applyFont="1" applyFill="1" applyBorder="1" applyAlignment="1">
      <alignment vertical="center"/>
    </xf>
    <xf numFmtId="0" fontId="36" fillId="3" borderId="5" xfId="2" applyFont="1" applyFill="1" applyBorder="1" applyAlignment="1">
      <alignment vertical="center"/>
    </xf>
    <xf numFmtId="0" fontId="36" fillId="3" borderId="6" xfId="2" applyFont="1" applyFill="1" applyBorder="1" applyAlignment="1">
      <alignment vertical="center"/>
    </xf>
    <xf numFmtId="0" fontId="6" fillId="3" borderId="6" xfId="2" applyFont="1" applyFill="1" applyBorder="1" applyAlignment="1">
      <alignment vertical="center"/>
    </xf>
    <xf numFmtId="0" fontId="6" fillId="3" borderId="4" xfId="2" applyFont="1" applyFill="1" applyBorder="1" applyAlignment="1">
      <alignment horizontal="left" vertical="center" shrinkToFit="1"/>
    </xf>
    <xf numFmtId="0" fontId="6" fillId="3" borderId="5" xfId="2" applyFont="1" applyFill="1" applyBorder="1" applyAlignment="1">
      <alignment horizontal="left" vertical="center" shrinkToFit="1"/>
    </xf>
    <xf numFmtId="0" fontId="6" fillId="3" borderId="6" xfId="2" applyFont="1" applyFill="1" applyBorder="1" applyAlignment="1">
      <alignment horizontal="left" vertical="center" shrinkToFit="1"/>
    </xf>
    <xf numFmtId="0" fontId="16" fillId="3" borderId="14" xfId="2" applyFont="1" applyFill="1" applyBorder="1" applyAlignment="1">
      <alignment vertical="center" shrinkToFit="1"/>
    </xf>
    <xf numFmtId="0" fontId="16" fillId="3" borderId="15" xfId="2" applyFont="1" applyFill="1" applyBorder="1" applyAlignment="1">
      <alignment vertical="center" shrinkToFit="1"/>
    </xf>
    <xf numFmtId="0" fontId="16" fillId="3" borderId="16" xfId="2" applyFont="1" applyFill="1" applyBorder="1" applyAlignment="1">
      <alignment vertical="center" shrinkToFit="1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vertical="center" shrinkToFit="1"/>
    </xf>
    <xf numFmtId="0" fontId="16" fillId="3" borderId="4" xfId="2" applyFont="1" applyFill="1" applyBorder="1" applyAlignment="1">
      <alignment vertical="center" shrinkToFit="1"/>
    </xf>
    <xf numFmtId="0" fontId="16" fillId="3" borderId="5" xfId="2" applyFont="1" applyFill="1" applyBorder="1" applyAlignment="1">
      <alignment vertical="center" shrinkToFit="1"/>
    </xf>
    <xf numFmtId="0" fontId="16" fillId="3" borderId="6" xfId="2" applyFont="1" applyFill="1" applyBorder="1" applyAlignment="1">
      <alignment vertical="center" shrinkToFit="1"/>
    </xf>
    <xf numFmtId="0" fontId="16" fillId="3" borderId="17" xfId="2" applyFont="1" applyFill="1" applyBorder="1" applyAlignment="1">
      <alignment horizontal="left" vertical="center"/>
    </xf>
    <xf numFmtId="0" fontId="16" fillId="3" borderId="18" xfId="2" applyFont="1" applyFill="1" applyBorder="1" applyAlignment="1">
      <alignment horizontal="left" vertical="center"/>
    </xf>
    <xf numFmtId="0" fontId="16" fillId="3" borderId="17" xfId="2" applyFont="1" applyFill="1" applyBorder="1" applyAlignment="1">
      <alignment vertical="center"/>
    </xf>
    <xf numFmtId="0" fontId="16" fillId="3" borderId="18" xfId="2" applyFont="1" applyFill="1" applyBorder="1" applyAlignment="1">
      <alignment vertical="center"/>
    </xf>
    <xf numFmtId="0" fontId="16" fillId="3" borderId="19" xfId="2" applyFont="1" applyFill="1" applyBorder="1" applyAlignment="1">
      <alignment vertical="center"/>
    </xf>
    <xf numFmtId="0" fontId="16" fillId="3" borderId="4" xfId="2" applyFont="1" applyFill="1" applyBorder="1" applyAlignment="1">
      <alignment vertical="center"/>
    </xf>
    <xf numFmtId="0" fontId="16" fillId="3" borderId="5" xfId="2" applyFont="1" applyFill="1" applyBorder="1" applyAlignment="1">
      <alignment vertical="center"/>
    </xf>
    <xf numFmtId="0" fontId="16" fillId="3" borderId="6" xfId="2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6" fillId="3" borderId="4" xfId="2" applyFont="1" applyFill="1" applyBorder="1" applyAlignment="1">
      <alignment horizontal="left" vertical="center"/>
    </xf>
    <xf numFmtId="0" fontId="16" fillId="3" borderId="5" xfId="2" applyFont="1" applyFill="1" applyBorder="1" applyAlignment="1">
      <alignment horizontal="left" vertical="center"/>
    </xf>
    <xf numFmtId="0" fontId="16" fillId="3" borderId="6" xfId="2" applyFont="1" applyFill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16" fillId="3" borderId="14" xfId="2" applyFont="1" applyFill="1" applyBorder="1" applyAlignment="1">
      <alignment horizontal="left" vertical="center" wrapText="1"/>
    </xf>
    <xf numFmtId="0" fontId="16" fillId="3" borderId="15" xfId="2" applyFont="1" applyFill="1" applyBorder="1" applyAlignment="1">
      <alignment horizontal="left" vertical="center" wrapText="1"/>
    </xf>
    <xf numFmtId="0" fontId="16" fillId="3" borderId="16" xfId="2" applyFont="1" applyFill="1" applyBorder="1" applyAlignment="1">
      <alignment horizontal="left" vertical="center" wrapText="1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6" fillId="3" borderId="19" xfId="2" applyFont="1" applyFill="1" applyBorder="1" applyAlignment="1">
      <alignment horizontal="left" vertical="center"/>
    </xf>
    <xf numFmtId="0" fontId="9" fillId="2" borderId="0" xfId="1" applyFont="1" applyFill="1" applyAlignment="1" applyProtection="1">
      <alignment horizontal="right" vertical="center"/>
      <protection locked="0"/>
    </xf>
    <xf numFmtId="0" fontId="11" fillId="0" borderId="7" xfId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11" fillId="0" borderId="11" xfId="1" applyFont="1" applyBorder="1" applyAlignment="1" applyProtection="1">
      <alignment vertical="center"/>
      <protection locked="0"/>
    </xf>
    <xf numFmtId="0" fontId="11" fillId="0" borderId="12" xfId="1" applyFont="1" applyBorder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0" fontId="10" fillId="0" borderId="6" xfId="1" applyFont="1" applyBorder="1" applyAlignment="1" applyProtection="1">
      <alignment horizontal="center" vertical="center"/>
      <protection locked="0"/>
    </xf>
    <xf numFmtId="0" fontId="15" fillId="0" borderId="5" xfId="1" applyFont="1" applyBorder="1" applyAlignment="1" applyProtection="1">
      <alignment horizontal="center" vertical="center" wrapText="1"/>
      <protection locked="0"/>
    </xf>
    <xf numFmtId="0" fontId="15" fillId="0" borderId="5" xfId="1" applyFont="1" applyBorder="1" applyAlignment="1" applyProtection="1">
      <alignment horizontal="center" vertical="center"/>
      <protection locked="0"/>
    </xf>
    <xf numFmtId="0" fontId="15" fillId="0" borderId="6" xfId="1" applyFont="1" applyBorder="1" applyAlignment="1" applyProtection="1">
      <alignment horizontal="center" vertical="center"/>
      <protection locked="0"/>
    </xf>
    <xf numFmtId="0" fontId="15" fillId="0" borderId="4" xfId="1" applyFont="1" applyBorder="1" applyAlignment="1" applyProtection="1">
      <alignment horizontal="center" vertical="center" wrapText="1"/>
      <protection locked="0"/>
    </xf>
    <xf numFmtId="49" fontId="10" fillId="0" borderId="5" xfId="1" applyNumberFormat="1" applyFont="1" applyBorder="1" applyAlignment="1">
      <alignment horizontal="center" vertical="center"/>
    </xf>
    <xf numFmtId="0" fontId="27" fillId="0" borderId="3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center" wrapText="1"/>
    </xf>
    <xf numFmtId="49" fontId="27" fillId="0" borderId="37" xfId="2" applyNumberFormat="1" applyFont="1" applyBorder="1" applyAlignment="1" applyProtection="1">
      <alignment horizontal="center" vertical="center" shrinkToFit="1"/>
      <protection locked="0"/>
    </xf>
    <xf numFmtId="0" fontId="57" fillId="0" borderId="3" xfId="0" applyFont="1" applyBorder="1" applyAlignment="1">
      <alignment horizontal="center"/>
    </xf>
    <xf numFmtId="0" fontId="57" fillId="0" borderId="20" xfId="0" applyFont="1" applyBorder="1" applyAlignment="1">
      <alignment horizontal="center"/>
    </xf>
    <xf numFmtId="0" fontId="24" fillId="0" borderId="22" xfId="2" applyFont="1" applyBorder="1" applyAlignment="1">
      <alignment horizontal="center" vertical="center"/>
    </xf>
    <xf numFmtId="0" fontId="24" fillId="0" borderId="23" xfId="2" applyFont="1" applyBorder="1" applyAlignment="1">
      <alignment horizontal="center" vertical="center"/>
    </xf>
    <xf numFmtId="0" fontId="26" fillId="0" borderId="7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0" fontId="26" fillId="0" borderId="10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27" fillId="0" borderId="22" xfId="2" applyFont="1" applyBorder="1" applyAlignment="1">
      <alignment horizontal="center" vertical="center"/>
    </xf>
    <xf numFmtId="0" fontId="27" fillId="0" borderId="23" xfId="2" applyFont="1" applyBorder="1" applyAlignment="1">
      <alignment horizontal="center" vertical="center"/>
    </xf>
    <xf numFmtId="0" fontId="26" fillId="0" borderId="22" xfId="2" applyFont="1" applyBorder="1" applyAlignment="1">
      <alignment horizontal="center" vertical="center" wrapText="1"/>
    </xf>
    <xf numFmtId="0" fontId="26" fillId="0" borderId="23" xfId="2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176" fontId="24" fillId="0" borderId="7" xfId="0" applyNumberFormat="1" applyFont="1" applyBorder="1" applyAlignment="1">
      <alignment horizontal="center" vertical="center"/>
    </xf>
    <xf numFmtId="176" fontId="24" fillId="0" borderId="8" xfId="0" applyNumberFormat="1" applyFont="1" applyBorder="1" applyAlignment="1">
      <alignment horizontal="center" vertical="center"/>
    </xf>
    <xf numFmtId="176" fontId="24" fillId="0" borderId="9" xfId="0" applyNumberFormat="1" applyFont="1" applyBorder="1" applyAlignment="1">
      <alignment horizontal="center" vertical="center"/>
    </xf>
    <xf numFmtId="176" fontId="24" fillId="0" borderId="25" xfId="0" applyNumberFormat="1" applyFont="1" applyBorder="1" applyAlignment="1">
      <alignment horizontal="center" vertical="center"/>
    </xf>
    <xf numFmtId="176" fontId="24" fillId="0" borderId="26" xfId="0" applyNumberFormat="1" applyFont="1" applyBorder="1" applyAlignment="1">
      <alignment horizontal="center" vertical="center"/>
    </xf>
    <xf numFmtId="176" fontId="24" fillId="0" borderId="27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6" xfId="0" applyNumberFormat="1" applyBorder="1" applyAlignment="1" applyProtection="1">
      <alignment vertical="center"/>
      <protection locked="0"/>
    </xf>
  </cellXfs>
  <cellStyles count="3">
    <cellStyle name="標準" xfId="0" builtinId="0"/>
    <cellStyle name="標準_1〜5施設申請書類" xfId="1" xr:uid="{00000000-0005-0000-0000-000001000000}"/>
    <cellStyle name="標準_心機構施設申請書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55</xdr:row>
      <xdr:rowOff>171450</xdr:rowOff>
    </xdr:from>
    <xdr:to>
      <xdr:col>27</xdr:col>
      <xdr:colOff>161924</xdr:colOff>
      <xdr:row>57</xdr:row>
      <xdr:rowOff>57149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2A5EB78-FDE8-4243-9E8B-DA272A554E63}"/>
            </a:ext>
          </a:extLst>
        </xdr:cNvPr>
        <xdr:cNvSpPr/>
      </xdr:nvSpPr>
      <xdr:spPr>
        <a:xfrm>
          <a:off x="66675" y="9096375"/>
          <a:ext cx="6267449" cy="40004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104775</xdr:colOff>
      <xdr:row>57</xdr:row>
      <xdr:rowOff>19050</xdr:rowOff>
    </xdr:from>
    <xdr:to>
      <xdr:col>28</xdr:col>
      <xdr:colOff>123825</xdr:colOff>
      <xdr:row>58</xdr:row>
      <xdr:rowOff>92075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27A3A8-06F5-4E92-862E-8C5E27851B93}"/>
            </a:ext>
          </a:extLst>
        </xdr:cNvPr>
        <xdr:cNvSpPr txBox="1"/>
      </xdr:nvSpPr>
      <xdr:spPr>
        <a:xfrm>
          <a:off x="4219575" y="9458325"/>
          <a:ext cx="23050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必ず確認の上、チェックしてください</a:t>
          </a:r>
        </a:p>
      </xdr:txBody>
    </xdr:sp>
    <xdr:clientData/>
  </xdr:twoCellAnchor>
  <xdr:twoCellAnchor>
    <xdr:from>
      <xdr:col>0</xdr:col>
      <xdr:colOff>66675</xdr:colOff>
      <xdr:row>55</xdr:row>
      <xdr:rowOff>171450</xdr:rowOff>
    </xdr:from>
    <xdr:to>
      <xdr:col>27</xdr:col>
      <xdr:colOff>161924</xdr:colOff>
      <xdr:row>57</xdr:row>
      <xdr:rowOff>57149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F3B2A51-844B-4449-8AB0-484AA21F793E}"/>
            </a:ext>
          </a:extLst>
        </xdr:cNvPr>
        <xdr:cNvSpPr/>
      </xdr:nvSpPr>
      <xdr:spPr>
        <a:xfrm>
          <a:off x="66675" y="9096375"/>
          <a:ext cx="6267449" cy="40004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104775</xdr:colOff>
      <xdr:row>57</xdr:row>
      <xdr:rowOff>19050</xdr:rowOff>
    </xdr:from>
    <xdr:to>
      <xdr:col>28</xdr:col>
      <xdr:colOff>123825</xdr:colOff>
      <xdr:row>58</xdr:row>
      <xdr:rowOff>92075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D9ED9CE-AC82-440E-A3BC-75B27BAFAC82}"/>
            </a:ext>
          </a:extLst>
        </xdr:cNvPr>
        <xdr:cNvSpPr txBox="1"/>
      </xdr:nvSpPr>
      <xdr:spPr>
        <a:xfrm>
          <a:off x="4219575" y="9458325"/>
          <a:ext cx="23050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必ず確認の上、チェックしてください</a:t>
          </a:r>
        </a:p>
      </xdr:txBody>
    </xdr:sp>
    <xdr:clientData/>
  </xdr:twoCellAnchor>
  <xdr:twoCellAnchor>
    <xdr:from>
      <xdr:col>0</xdr:col>
      <xdr:colOff>66675</xdr:colOff>
      <xdr:row>55</xdr:row>
      <xdr:rowOff>171450</xdr:rowOff>
    </xdr:from>
    <xdr:to>
      <xdr:col>27</xdr:col>
      <xdr:colOff>161924</xdr:colOff>
      <xdr:row>57</xdr:row>
      <xdr:rowOff>57149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ABEEDD7-37E4-4E05-AD26-7CBA345C3465}"/>
            </a:ext>
          </a:extLst>
        </xdr:cNvPr>
        <xdr:cNvSpPr/>
      </xdr:nvSpPr>
      <xdr:spPr>
        <a:xfrm>
          <a:off x="66675" y="9096375"/>
          <a:ext cx="6267449" cy="40004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0</xdr:rowOff>
    </xdr:from>
    <xdr:to>
      <xdr:col>13</xdr:col>
      <xdr:colOff>19050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1C48D74-97B5-412F-AF59-6124BB703E3B}"/>
            </a:ext>
          </a:extLst>
        </xdr:cNvPr>
        <xdr:cNvSpPr txBox="1">
          <a:spLocks noChangeArrowheads="1"/>
        </xdr:cNvSpPr>
      </xdr:nvSpPr>
      <xdr:spPr bwMode="auto">
        <a:xfrm>
          <a:off x="3695700" y="0"/>
          <a:ext cx="2857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平成明朝"/>
            </a:rPr>
            <a:t>公印</a:t>
          </a:r>
        </a:p>
      </xdr:txBody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A190C75-3C51-4EE0-BF45-97A949797F8D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7DBA2AD1-1180-458C-92F3-C46D79EB006A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92FBB4-4A65-4692-85F8-D8E6795C5140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3070D9F-DEC3-43EE-840E-AF36198E90AA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353813BE-7B1A-46E5-A71A-9CDD93B26942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C0AC178A-AD09-412E-91D6-CE2E8A2E7AC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8AB6D467-09BC-49C3-9824-0B8020398079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80DC2ECD-8CDB-4347-A3CD-5E1A57D3BCC7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599EF156-1E3D-4450-9EE9-558B54A22BD6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9B48C7D9-97EB-49EC-8465-44E46A1684DB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DBD49A62-816F-49C7-9A6A-CF4F4B3D83E1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9FAFEFCB-4475-4B94-9CE5-479C37531A19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682FCC2B-0E98-4DC3-8CF0-CEFF8232ED51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71D3D957-5475-4809-9DBB-BB138BF1DD49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F93A9C11-843C-4BE7-BB6F-DA6FB939AEA4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C9F06D5F-1E14-4396-8B2D-FA43BAE6BAE0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A0FEDF3D-01F0-403A-971A-BDA726D1DE37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19F8EB23-7A57-4E07-9A92-9B5624E8FDA7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4B0C975B-35D9-43E4-AE2E-69139150A27A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E6158415-E0EF-46D3-A4EF-4F73D6E68C88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4533900" cy="0"/>
        </a:xfrm>
        <a:prstGeom prst="flowChartAlternateProcess">
          <a:avLst/>
        </a:prstGeom>
        <a:solidFill>
          <a:srgbClr val="FFFFFF"/>
        </a:solidFill>
        <a:ln w="3810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8AC4A8DB-6868-47A5-B5AD-8ABE2D7B4038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C1B853DB-DB43-484B-9093-A9303B502CE6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28575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56181137-70D4-4DD4-9AD4-1F3E2F47711E}"/>
            </a:ext>
          </a:extLst>
        </xdr:cNvPr>
        <xdr:cNvSpPr txBox="1">
          <a:spLocks noChangeArrowheads="1"/>
        </xdr:cNvSpPr>
      </xdr:nvSpPr>
      <xdr:spPr bwMode="auto">
        <a:xfrm>
          <a:off x="6124575" y="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BC44-098E-45A2-A4A6-EC98BF670992}">
  <sheetPr>
    <pageSetUpPr fitToPage="1"/>
  </sheetPr>
  <dimension ref="A1:AY525"/>
  <sheetViews>
    <sheetView showGridLines="0" tabSelected="1" zoomScaleNormal="100" workbookViewId="0">
      <selection activeCell="D4" sqref="D4:Z5"/>
    </sheetView>
  </sheetViews>
  <sheetFormatPr defaultColWidth="9" defaultRowHeight="13.5"/>
  <cols>
    <col min="1" max="18" width="3" style="9" customWidth="1"/>
    <col min="19" max="28" width="3" style="8" customWidth="1"/>
    <col min="29" max="29" width="2.625" style="8" customWidth="1"/>
    <col min="30" max="16384" width="9" style="8"/>
  </cols>
  <sheetData>
    <row r="1" spans="1:51" s="5" customFormat="1" ht="12" customHeight="1">
      <c r="A1" s="3" t="s">
        <v>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90" t="s">
        <v>10</v>
      </c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51" ht="1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7"/>
      <c r="V2" s="7"/>
      <c r="W2" s="6"/>
      <c r="X2" s="6"/>
      <c r="Y2" s="6"/>
      <c r="Z2" s="6"/>
      <c r="AA2" s="6"/>
      <c r="AB2" s="7"/>
      <c r="AC2" s="104" t="s">
        <v>62</v>
      </c>
    </row>
    <row r="3" spans="1:51" ht="8.4499999999999993" customHeight="1">
      <c r="R3" s="10"/>
    </row>
    <row r="4" spans="1:51" ht="15" customHeight="1">
      <c r="C4" s="8"/>
      <c r="D4" s="191" t="s">
        <v>209</v>
      </c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3"/>
    </row>
    <row r="5" spans="1:51" ht="15.6" customHeight="1">
      <c r="C5" s="11"/>
      <c r="D5" s="194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</row>
    <row r="6" spans="1:51" ht="7.9" customHeight="1">
      <c r="F6" s="12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13.9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8"/>
      <c r="M7" s="8"/>
      <c r="N7" s="8"/>
      <c r="O7" s="8"/>
      <c r="P7" s="8"/>
      <c r="Q7" s="8"/>
      <c r="R7" s="8"/>
      <c r="V7" s="197" t="s">
        <v>339</v>
      </c>
      <c r="W7" s="198"/>
      <c r="X7" s="103" t="s">
        <v>20</v>
      </c>
      <c r="Y7" s="37"/>
      <c r="Z7" s="13" t="s">
        <v>36</v>
      </c>
      <c r="AA7" s="37"/>
      <c r="AB7" s="13" t="s">
        <v>33</v>
      </c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</row>
    <row r="8" spans="1:51" ht="13.9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8"/>
      <c r="M8" s="8"/>
      <c r="N8" s="8"/>
      <c r="O8" s="8"/>
      <c r="P8" s="8"/>
      <c r="Q8" s="8"/>
      <c r="R8" s="8"/>
      <c r="V8" s="13"/>
      <c r="W8" s="13"/>
      <c r="X8" s="103"/>
      <c r="Y8" s="13"/>
      <c r="Z8" s="13"/>
      <c r="AA8" s="13"/>
      <c r="AB8" s="38" t="s">
        <v>29</v>
      </c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ht="8.4499999999999993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8"/>
      <c r="M9" s="8"/>
      <c r="N9" s="8"/>
      <c r="O9" s="8"/>
      <c r="P9" s="8"/>
      <c r="Q9" s="8"/>
      <c r="R9" s="8"/>
      <c r="V9" s="13"/>
      <c r="W9" s="13"/>
      <c r="X9" s="103"/>
      <c r="Y9" s="13"/>
      <c r="Z9" s="13"/>
      <c r="AA9" s="13"/>
      <c r="AB9" s="39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</row>
    <row r="10" spans="1:51" ht="13.9" customHeight="1">
      <c r="A10" s="9" t="s">
        <v>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</row>
    <row r="11" spans="1:51" ht="5.25" customHeight="1">
      <c r="E11" s="31"/>
      <c r="J11" s="31"/>
      <c r="K11" s="8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ht="15" customHeight="1">
      <c r="A12" s="9" t="s">
        <v>340</v>
      </c>
      <c r="B12" s="8"/>
      <c r="C12" s="8"/>
      <c r="D12" s="8"/>
      <c r="E12" s="8"/>
      <c r="F12" s="199"/>
      <c r="G12" s="200"/>
      <c r="H12" s="200"/>
      <c r="I12" s="200"/>
      <c r="J12" s="200"/>
      <c r="K12" s="200"/>
      <c r="L12" s="200"/>
      <c r="M12" s="200"/>
      <c r="N12" s="200"/>
      <c r="O12" s="200"/>
      <c r="P12" s="201"/>
      <c r="Q12" s="8"/>
      <c r="R12" s="8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ht="5.25" customHeight="1">
      <c r="E13" s="31"/>
      <c r="J13" s="31"/>
      <c r="K13" s="8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ht="24" customHeight="1">
      <c r="A14" s="103" t="s">
        <v>34</v>
      </c>
      <c r="B14" s="8"/>
      <c r="C14" s="49"/>
      <c r="D14" s="49"/>
      <c r="E14" s="51"/>
      <c r="F14" s="202"/>
      <c r="G14" s="203"/>
      <c r="H14" s="203"/>
      <c r="I14" s="203"/>
      <c r="J14" s="203"/>
      <c r="K14" s="203"/>
      <c r="L14" s="203"/>
      <c r="M14" s="203"/>
      <c r="N14" s="203"/>
      <c r="O14" s="203"/>
      <c r="P14" s="204"/>
      <c r="Q14" s="13"/>
      <c r="S14" s="103" t="s">
        <v>21</v>
      </c>
      <c r="T14" s="14"/>
      <c r="U14" s="14"/>
      <c r="V14" s="205"/>
      <c r="W14" s="206"/>
      <c r="X14" s="13" t="s">
        <v>35</v>
      </c>
      <c r="Y14" s="25"/>
      <c r="Z14" s="13" t="s">
        <v>36</v>
      </c>
      <c r="AA14" s="25"/>
      <c r="AB14" s="103" t="s">
        <v>22</v>
      </c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</row>
    <row r="15" spans="1:51" ht="12" customHeight="1">
      <c r="B15" s="16"/>
      <c r="C15" s="16"/>
      <c r="D15" s="14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</row>
    <row r="16" spans="1:51" s="24" customFormat="1" ht="19.149999999999999" customHeight="1">
      <c r="A16" s="24" t="s">
        <v>249</v>
      </c>
      <c r="B16" s="9"/>
      <c r="C16" s="9"/>
      <c r="D16" s="103"/>
      <c r="E16" s="103"/>
      <c r="F16" s="103"/>
      <c r="G16" s="103"/>
      <c r="H16" s="103"/>
      <c r="I16" s="202"/>
      <c r="J16" s="203"/>
      <c r="K16" s="203"/>
      <c r="L16" s="203"/>
      <c r="M16" s="203"/>
      <c r="N16" s="203"/>
      <c r="O16" s="203"/>
      <c r="P16" s="203"/>
      <c r="Q16" s="203"/>
      <c r="R16" s="204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</row>
    <row r="17" spans="1:51" ht="12" customHeight="1">
      <c r="B17" s="16"/>
      <c r="C17" s="16"/>
      <c r="D17" s="14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</row>
    <row r="18" spans="1:51" ht="24.6" customHeight="1">
      <c r="B18" s="207" t="s">
        <v>41</v>
      </c>
      <c r="C18" s="208"/>
      <c r="D18" s="208"/>
      <c r="E18" s="51"/>
      <c r="F18" s="209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1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</row>
    <row r="19" spans="1:51" ht="9" customHeight="1">
      <c r="B19" s="14"/>
      <c r="C19" s="14"/>
      <c r="D19" s="14"/>
      <c r="E19" s="103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</row>
    <row r="20" spans="1:51" ht="14.45" customHeight="1">
      <c r="A20" s="9" t="s">
        <v>23</v>
      </c>
      <c r="B20" s="8"/>
      <c r="C20" s="52"/>
      <c r="D20" s="52"/>
      <c r="E20" s="103" t="s">
        <v>1</v>
      </c>
      <c r="F20" s="202"/>
      <c r="G20" s="212"/>
      <c r="H20" s="13" t="s">
        <v>0</v>
      </c>
      <c r="I20" s="202"/>
      <c r="J20" s="213"/>
      <c r="K20" s="212"/>
      <c r="R20" s="41" t="s">
        <v>24</v>
      </c>
      <c r="S20" s="214"/>
      <c r="T20" s="215"/>
      <c r="U20" s="215"/>
      <c r="V20" s="215"/>
      <c r="W20" s="216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</row>
    <row r="21" spans="1:51" ht="8.4499999999999993" customHeight="1">
      <c r="B21" s="103"/>
      <c r="C21" s="103"/>
      <c r="D21" s="103"/>
      <c r="E21" s="103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</row>
    <row r="22" spans="1:51" ht="22.15" customHeight="1">
      <c r="D22" s="103"/>
      <c r="F22" s="209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1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</row>
    <row r="23" spans="1:51" ht="9" customHeight="1"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</row>
    <row r="24" spans="1:51" ht="14.45" customHeight="1">
      <c r="E24" s="12" t="s">
        <v>2</v>
      </c>
      <c r="F24" s="214"/>
      <c r="G24" s="215"/>
      <c r="H24" s="215"/>
      <c r="I24" s="215"/>
      <c r="J24" s="215"/>
      <c r="K24" s="215"/>
      <c r="L24" s="215"/>
      <c r="M24" s="215"/>
      <c r="N24" s="215"/>
      <c r="O24" s="216"/>
      <c r="R24" s="12" t="s">
        <v>3</v>
      </c>
      <c r="S24" s="214"/>
      <c r="T24" s="215"/>
      <c r="U24" s="215"/>
      <c r="V24" s="215"/>
      <c r="W24" s="215"/>
      <c r="X24" s="215"/>
      <c r="Y24" s="215"/>
      <c r="Z24" s="215"/>
      <c r="AA24" s="215"/>
      <c r="AB24" s="216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</row>
    <row r="25" spans="1:51" ht="10.15" customHeight="1"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</row>
    <row r="26" spans="1:51" ht="14.45" customHeight="1">
      <c r="B26" s="14" t="s">
        <v>25</v>
      </c>
      <c r="F26" s="217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9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</row>
    <row r="27" spans="1:51" ht="9.6" customHeight="1"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</row>
    <row r="28" spans="1:51" ht="14.45" customHeight="1">
      <c r="A28" s="9" t="s">
        <v>26</v>
      </c>
      <c r="B28" s="8"/>
      <c r="C28" s="103"/>
      <c r="D28" s="103"/>
      <c r="E28" s="103" t="s">
        <v>1</v>
      </c>
      <c r="F28" s="202"/>
      <c r="G28" s="212"/>
      <c r="H28" s="13" t="s">
        <v>0</v>
      </c>
      <c r="I28" s="202"/>
      <c r="J28" s="213"/>
      <c r="K28" s="212"/>
      <c r="R28" s="41" t="s">
        <v>24</v>
      </c>
      <c r="S28" s="214"/>
      <c r="T28" s="215"/>
      <c r="U28" s="215"/>
      <c r="V28" s="215"/>
      <c r="W28" s="216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ht="9.6" customHeight="1">
      <c r="B29" s="103"/>
      <c r="C29" s="103"/>
      <c r="D29" s="103"/>
      <c r="E29" s="103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</row>
    <row r="30" spans="1:51" ht="22.15" customHeight="1">
      <c r="D30" s="103"/>
      <c r="F30" s="209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1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ht="10.15" customHeight="1"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</row>
    <row r="32" spans="1:51" ht="14.45" customHeight="1">
      <c r="E32" s="12" t="s">
        <v>2</v>
      </c>
      <c r="F32" s="214"/>
      <c r="G32" s="215"/>
      <c r="H32" s="215"/>
      <c r="I32" s="215"/>
      <c r="J32" s="215"/>
      <c r="K32" s="215"/>
      <c r="L32" s="215"/>
      <c r="M32" s="215"/>
      <c r="N32" s="215"/>
      <c r="O32" s="216"/>
      <c r="R32" s="12" t="s">
        <v>3</v>
      </c>
      <c r="S32" s="214"/>
      <c r="T32" s="215"/>
      <c r="U32" s="215"/>
      <c r="V32" s="215"/>
      <c r="W32" s="215"/>
      <c r="X32" s="215"/>
      <c r="Y32" s="215"/>
      <c r="Z32" s="215"/>
      <c r="AA32" s="215"/>
      <c r="AB32" s="216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</row>
    <row r="33" spans="1:51" ht="8.4499999999999993" customHeight="1">
      <c r="E33" s="12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</row>
    <row r="34" spans="1:51" ht="15.6" customHeight="1">
      <c r="A34" s="220" t="s">
        <v>27</v>
      </c>
      <c r="B34" s="220"/>
      <c r="C34" s="220"/>
      <c r="D34" s="221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3"/>
      <c r="T34" s="9" t="s">
        <v>28</v>
      </c>
      <c r="V34" s="214"/>
      <c r="W34" s="216"/>
      <c r="X34" s="13" t="s">
        <v>35</v>
      </c>
      <c r="Y34" s="37"/>
      <c r="Z34" s="9" t="s">
        <v>12</v>
      </c>
      <c r="AA34" s="9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</row>
    <row r="35" spans="1:51" ht="9.6" customHeight="1">
      <c r="A35" s="220"/>
      <c r="B35" s="220"/>
      <c r="C35" s="220"/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  <c r="Q35" s="42"/>
      <c r="R35" s="43"/>
      <c r="S35" s="43"/>
      <c r="T35" s="9"/>
      <c r="V35" s="44"/>
      <c r="W35" s="13"/>
      <c r="X35" s="13"/>
      <c r="Y35" s="13"/>
      <c r="Z35" s="9"/>
      <c r="AA35" s="9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1" ht="14.45" customHeight="1">
      <c r="A36" s="220"/>
      <c r="B36" s="220"/>
      <c r="C36" s="220"/>
      <c r="D36" s="221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3"/>
      <c r="T36" s="224" t="s">
        <v>13</v>
      </c>
      <c r="U36" s="225"/>
      <c r="V36" s="214"/>
      <c r="W36" s="216"/>
      <c r="X36" s="13" t="s">
        <v>35</v>
      </c>
      <c r="Y36" s="37"/>
      <c r="Z36" s="9" t="s">
        <v>14</v>
      </c>
      <c r="AA36" s="9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</row>
    <row r="37" spans="1:51" ht="7.15" customHeight="1">
      <c r="C37" s="103"/>
      <c r="D37" s="103"/>
      <c r="E37" s="103"/>
      <c r="F37" s="103"/>
      <c r="G37" s="103"/>
      <c r="H37" s="8"/>
      <c r="I37" s="8"/>
      <c r="J37" s="8"/>
      <c r="K37" s="8"/>
      <c r="L37" s="103"/>
      <c r="M37" s="103"/>
      <c r="N37" s="103"/>
      <c r="O37" s="103"/>
      <c r="P37" s="103"/>
      <c r="Q37" s="103"/>
      <c r="R37" s="103"/>
      <c r="S37" s="103"/>
      <c r="T37" s="103"/>
      <c r="U37" s="9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</row>
    <row r="38" spans="1:51" ht="18" customHeight="1">
      <c r="A38" s="9" t="s">
        <v>215</v>
      </c>
      <c r="C38" s="103"/>
      <c r="D38" s="103"/>
      <c r="E38" s="103"/>
      <c r="F38" s="103"/>
      <c r="G38" s="103"/>
      <c r="H38" s="8"/>
      <c r="I38" s="8"/>
      <c r="J38" s="8"/>
      <c r="K38" s="202"/>
      <c r="L38" s="212"/>
      <c r="M38" s="13" t="s">
        <v>35</v>
      </c>
      <c r="N38" s="37"/>
      <c r="O38" s="13" t="s">
        <v>36</v>
      </c>
      <c r="P38" s="37"/>
      <c r="Q38" s="13" t="s">
        <v>22</v>
      </c>
      <c r="R38" s="8"/>
      <c r="S38" s="44"/>
      <c r="U38" s="9"/>
      <c r="V38" s="12" t="s">
        <v>15</v>
      </c>
      <c r="W38" s="202"/>
      <c r="X38" s="203"/>
      <c r="Y38" s="203"/>
      <c r="Z38" s="203"/>
      <c r="AA38" s="20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</row>
    <row r="39" spans="1:51" ht="6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</row>
    <row r="40" spans="1:51" ht="17.45" customHeight="1">
      <c r="A40" s="54" t="s">
        <v>250</v>
      </c>
      <c r="B40" s="54"/>
      <c r="C40" s="55"/>
      <c r="D40" s="55"/>
      <c r="E40" s="55"/>
      <c r="F40" s="55"/>
      <c r="G40" s="55"/>
      <c r="H40" s="8"/>
      <c r="I40" s="54" t="s">
        <v>251</v>
      </c>
      <c r="J40" s="54"/>
      <c r="K40" s="54"/>
      <c r="L40" s="54"/>
      <c r="M40" s="227"/>
      <c r="N40" s="228"/>
      <c r="O40" s="228"/>
      <c r="P40" s="228"/>
      <c r="Q40" s="228"/>
      <c r="R40" s="228"/>
      <c r="S40" s="229"/>
    </row>
    <row r="41" spans="1:51" ht="12" customHeight="1">
      <c r="A41" s="54"/>
      <c r="B41" s="54"/>
      <c r="C41" s="55"/>
      <c r="D41" s="55"/>
      <c r="E41" s="55"/>
      <c r="F41" s="55"/>
      <c r="G41" s="55"/>
      <c r="H41" s="8"/>
      <c r="I41" s="8"/>
      <c r="J41" s="8"/>
      <c r="K41" s="8"/>
      <c r="L41" s="55"/>
      <c r="M41" s="55"/>
      <c r="N41" s="55"/>
      <c r="O41" s="55"/>
      <c r="P41" s="55"/>
      <c r="Q41" s="55"/>
      <c r="R41" s="55"/>
      <c r="S41" s="55"/>
      <c r="T41" s="55"/>
      <c r="U41" s="54"/>
    </row>
    <row r="42" spans="1:51" ht="14.45" customHeight="1">
      <c r="A42" s="55" t="s">
        <v>53</v>
      </c>
      <c r="B42" s="56"/>
      <c r="C42" s="5"/>
      <c r="D42" s="57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51" ht="14.45" customHeight="1">
      <c r="A43" s="13"/>
      <c r="B43" s="9" t="s">
        <v>6</v>
      </c>
      <c r="C43" s="8"/>
      <c r="D43" s="8"/>
      <c r="E43" s="8"/>
      <c r="I43" s="9" t="s">
        <v>251</v>
      </c>
      <c r="M43" s="202"/>
      <c r="N43" s="203"/>
      <c r="O43" s="203"/>
      <c r="P43" s="203"/>
      <c r="Q43" s="203"/>
      <c r="R43" s="203"/>
      <c r="S43" s="204"/>
      <c r="T43" s="9"/>
      <c r="X43" s="46"/>
      <c r="Y43" s="46"/>
      <c r="Z43" s="46"/>
      <c r="AA43" s="46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</row>
    <row r="44" spans="1:51" ht="9.6" customHeight="1">
      <c r="R44" s="8"/>
      <c r="AB44" s="46"/>
      <c r="AC44" s="48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</row>
    <row r="45" spans="1:51" ht="14.45" customHeight="1">
      <c r="A45" s="13"/>
      <c r="B45" s="9" t="s">
        <v>7</v>
      </c>
      <c r="I45" s="9" t="s">
        <v>251</v>
      </c>
      <c r="M45" s="202"/>
      <c r="N45" s="203"/>
      <c r="O45" s="203"/>
      <c r="P45" s="203"/>
      <c r="Q45" s="203"/>
      <c r="R45" s="203"/>
      <c r="S45" s="204"/>
      <c r="AB45" s="46"/>
      <c r="AC45" s="48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1:51" ht="9" customHeight="1">
      <c r="R46" s="8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</row>
    <row r="47" spans="1:51" ht="14.45" customHeight="1">
      <c r="A47" s="13"/>
      <c r="B47" s="9" t="s">
        <v>8</v>
      </c>
      <c r="C47" s="14"/>
      <c r="D47" s="14"/>
      <c r="I47" s="9" t="s">
        <v>251</v>
      </c>
      <c r="M47" s="202"/>
      <c r="N47" s="203"/>
      <c r="O47" s="203"/>
      <c r="P47" s="203"/>
      <c r="Q47" s="203"/>
      <c r="R47" s="203"/>
      <c r="S47" s="20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</row>
    <row r="48" spans="1:51" s="46" customFormat="1" ht="18.75" customHeight="1">
      <c r="A48" s="47"/>
      <c r="B48" s="45"/>
      <c r="C48" s="47"/>
      <c r="D48" s="47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</row>
    <row r="49" spans="1:51" ht="14.45" customHeight="1">
      <c r="A49" s="16" t="s">
        <v>342</v>
      </c>
      <c r="C49" s="16"/>
      <c r="D49" s="180"/>
      <c r="E49" s="16" t="s">
        <v>37</v>
      </c>
      <c r="F49" s="5"/>
      <c r="G49" s="5"/>
      <c r="H49" s="5"/>
      <c r="I49" s="16"/>
      <c r="J49" s="16"/>
      <c r="K49" s="180"/>
      <c r="L49" s="16" t="s">
        <v>38</v>
      </c>
      <c r="M49" s="16"/>
      <c r="N49" s="16"/>
      <c r="O49" s="16"/>
      <c r="P49" s="16"/>
      <c r="Q49" s="16"/>
      <c r="R49" s="180"/>
      <c r="S49" s="16" t="s">
        <v>39</v>
      </c>
      <c r="T49" s="5"/>
      <c r="U49" s="5"/>
      <c r="V49" s="181"/>
      <c r="W49" s="180"/>
      <c r="X49" s="16" t="s">
        <v>343</v>
      </c>
      <c r="Y49" s="5"/>
      <c r="Z49" s="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</row>
    <row r="50" spans="1:51" ht="12" customHeight="1">
      <c r="R50" s="8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</row>
    <row r="51" spans="1:51" ht="16.149999999999999" customHeight="1">
      <c r="A51" s="16" t="s">
        <v>344</v>
      </c>
      <c r="B51" s="16"/>
      <c r="C51" s="16"/>
      <c r="D51" s="180"/>
      <c r="E51" s="16" t="s">
        <v>345</v>
      </c>
      <c r="F51" s="5"/>
      <c r="G51" s="5"/>
      <c r="H51" s="5"/>
      <c r="I51" s="180"/>
      <c r="J51" s="106" t="s">
        <v>346</v>
      </c>
      <c r="K51" s="106"/>
      <c r="L51" s="106"/>
      <c r="M51" s="180"/>
      <c r="N51" s="106" t="s">
        <v>347</v>
      </c>
      <c r="O51" s="106"/>
      <c r="P51" s="106"/>
      <c r="Q51" s="106"/>
      <c r="R51" s="106"/>
      <c r="S51" s="106"/>
      <c r="T51" s="106"/>
      <c r="U51" s="180"/>
      <c r="V51" s="106" t="s">
        <v>348</v>
      </c>
      <c r="W51" s="106"/>
      <c r="X51" s="106"/>
      <c r="Y51" s="5"/>
      <c r="Z51" s="5"/>
      <c r="AA51" s="5"/>
      <c r="AB51" s="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</row>
    <row r="52" spans="1:51" s="46" customFormat="1" ht="9" customHeight="1">
      <c r="A52" s="47"/>
      <c r="B52" s="45"/>
      <c r="C52" s="47"/>
      <c r="D52" s="47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</row>
    <row r="53" spans="1:51" ht="16.149999999999999" customHeight="1">
      <c r="B53" s="16"/>
      <c r="C53" s="16"/>
      <c r="D53" s="180"/>
      <c r="E53" s="16" t="s">
        <v>349</v>
      </c>
      <c r="F53" s="5"/>
      <c r="G53" s="180"/>
      <c r="H53" s="106" t="s">
        <v>350</v>
      </c>
      <c r="I53" s="106"/>
      <c r="J53" s="106"/>
      <c r="K53" s="106"/>
      <c r="L53" s="106"/>
      <c r="M53" s="180"/>
      <c r="N53" s="106" t="s">
        <v>351</v>
      </c>
      <c r="O53" s="106"/>
      <c r="P53" s="106"/>
      <c r="Q53" s="106"/>
      <c r="R53" s="189"/>
      <c r="S53" s="182" t="s">
        <v>352</v>
      </c>
      <c r="T53" s="106"/>
      <c r="U53" s="106"/>
      <c r="V53" s="189"/>
      <c r="W53" s="106" t="s">
        <v>353</v>
      </c>
      <c r="X53" s="106"/>
      <c r="Y53" s="5"/>
      <c r="Z53" s="5"/>
      <c r="AA53" s="5"/>
      <c r="AB53" s="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</row>
    <row r="54" spans="1:51" ht="6.75" customHeight="1">
      <c r="B54" s="16"/>
      <c r="C54" s="16"/>
      <c r="D54" s="31"/>
      <c r="E54" s="16"/>
      <c r="F54" s="5"/>
      <c r="G54" s="5"/>
      <c r="H54" s="5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5"/>
      <c r="Z54" s="5"/>
      <c r="AA54" s="5"/>
      <c r="AB54" s="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</row>
    <row r="55" spans="1:51" ht="16.149999999999999" customHeight="1">
      <c r="B55" s="16"/>
      <c r="C55" s="16"/>
      <c r="D55" s="180"/>
      <c r="E55" s="16" t="s">
        <v>354</v>
      </c>
      <c r="F55" s="5"/>
      <c r="G55" s="5"/>
      <c r="H55" s="31"/>
      <c r="I55" s="106"/>
      <c r="J55" s="106"/>
      <c r="K55" s="106"/>
      <c r="L55" s="106"/>
      <c r="M55" s="180"/>
      <c r="N55" s="14" t="s">
        <v>355</v>
      </c>
      <c r="O55" s="183"/>
      <c r="P55" s="106"/>
      <c r="Q55" s="180"/>
      <c r="R55" s="106" t="s">
        <v>356</v>
      </c>
      <c r="S55" s="106"/>
      <c r="T55" s="106"/>
      <c r="U55" s="226"/>
      <c r="V55" s="226"/>
      <c r="W55" s="226"/>
      <c r="X55" s="226"/>
      <c r="Y55" s="226"/>
      <c r="Z55" s="226"/>
      <c r="AA55" s="184" t="s">
        <v>357</v>
      </c>
      <c r="AB55" s="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</row>
    <row r="56" spans="1:51" ht="19.5" customHeight="1">
      <c r="E56" s="14"/>
      <c r="F56" s="14"/>
      <c r="G56" s="14"/>
      <c r="R56" s="8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</row>
    <row r="57" spans="1:51" ht="21" customHeight="1">
      <c r="A57" s="9" t="s">
        <v>341</v>
      </c>
      <c r="E57" s="14"/>
      <c r="F57" s="14"/>
      <c r="G57" s="14"/>
      <c r="R57" s="8"/>
      <c r="AA57" s="18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1" ht="14.45" customHeight="1">
      <c r="R58" s="8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1" ht="14.45" customHeight="1">
      <c r="R59" s="8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1" ht="14.45" customHeight="1">
      <c r="R60" s="8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1" ht="14.45" customHeight="1">
      <c r="R61" s="8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  <row r="62" spans="1:51" ht="14.45" customHeight="1"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  <row r="63" spans="1:51" ht="14.45" customHeight="1"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</row>
    <row r="64" spans="1:51" ht="14.45" customHeight="1"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</row>
    <row r="65" spans="30:51" ht="14.45" customHeight="1"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</row>
    <row r="66" spans="30:51" ht="14.45" customHeight="1"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</row>
    <row r="67" spans="30:51" ht="14.45" customHeight="1"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</row>
    <row r="68" spans="30:51" ht="14.45" customHeight="1"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30:51" ht="14.45" customHeight="1"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</row>
    <row r="70" spans="30:51" ht="14.45" customHeight="1"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</row>
    <row r="71" spans="30:51"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</row>
    <row r="72" spans="30:51"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30:51"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</row>
    <row r="74" spans="30:51"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</row>
    <row r="75" spans="30:51"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</row>
    <row r="76" spans="30:51"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</row>
    <row r="77" spans="30:51"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</row>
    <row r="78" spans="30:51"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</row>
    <row r="79" spans="30:51"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</row>
    <row r="80" spans="30:51"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30:51"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</row>
    <row r="82" spans="30:51"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</row>
    <row r="83" spans="30:51"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</row>
    <row r="84" spans="30:51"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</row>
    <row r="85" spans="30:51"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</row>
    <row r="86" spans="30:51"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</row>
    <row r="87" spans="30:51"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</row>
    <row r="88" spans="30:51"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30:51"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</row>
    <row r="90" spans="30:51"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</row>
    <row r="91" spans="30:51"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</row>
    <row r="92" spans="30:51"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</row>
    <row r="93" spans="30:51"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</row>
    <row r="94" spans="30:51"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</row>
    <row r="95" spans="30:51"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</row>
    <row r="96" spans="30:51"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30:51"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</row>
    <row r="98" spans="30:51"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</row>
    <row r="99" spans="30:51"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</row>
    <row r="100" spans="30:51"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</row>
    <row r="101" spans="30:51"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</row>
    <row r="102" spans="30:51"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</row>
    <row r="103" spans="30:51"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</row>
    <row r="104" spans="30:51"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</row>
    <row r="105" spans="30:51"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</row>
    <row r="106" spans="30:51"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</row>
    <row r="107" spans="30:51"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</row>
    <row r="108" spans="30:51"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</row>
    <row r="109" spans="30:51"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</row>
    <row r="110" spans="30:51"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</row>
    <row r="111" spans="30:51"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</row>
    <row r="112" spans="30:51"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</row>
    <row r="113" spans="30:51"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</row>
    <row r="114" spans="30:51"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</row>
    <row r="115" spans="30:51"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</row>
    <row r="116" spans="30:51"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</row>
    <row r="117" spans="30:51"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</row>
    <row r="118" spans="30:51"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</row>
    <row r="119" spans="30:51"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</row>
    <row r="120" spans="30:51"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</row>
    <row r="121" spans="30:51"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</row>
    <row r="122" spans="30:51"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</row>
    <row r="123" spans="30:51"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</row>
    <row r="124" spans="30:51"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</row>
    <row r="125" spans="30:51"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</row>
    <row r="126" spans="30:51"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</row>
    <row r="127" spans="30:51"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</row>
    <row r="128" spans="30:51"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</row>
    <row r="129" spans="30:51"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</row>
    <row r="130" spans="30:51"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</row>
    <row r="131" spans="30:51"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</row>
    <row r="132" spans="30:51"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</row>
    <row r="133" spans="30:51"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</row>
    <row r="134" spans="30:51"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</row>
    <row r="135" spans="30:51"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</row>
    <row r="136" spans="30:51"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</row>
    <row r="137" spans="30:51"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</row>
    <row r="138" spans="30:51"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</row>
    <row r="139" spans="30:51"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</row>
    <row r="140" spans="30:51"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</row>
    <row r="141" spans="30:51"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</row>
    <row r="142" spans="30:51"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</row>
    <row r="143" spans="30:51"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</row>
    <row r="144" spans="30:51"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</row>
    <row r="145" spans="30:51"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</row>
    <row r="146" spans="30:51"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</row>
    <row r="147" spans="30:51"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</row>
    <row r="148" spans="30:51"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</row>
    <row r="149" spans="30:51"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</row>
    <row r="150" spans="30:51"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</row>
    <row r="151" spans="30:51"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</row>
    <row r="152" spans="30:51"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</row>
    <row r="153" spans="30:51"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</row>
    <row r="154" spans="30:51"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</row>
    <row r="155" spans="30:51"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</row>
    <row r="156" spans="30:51"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</row>
    <row r="157" spans="30:51"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</row>
    <row r="158" spans="30:51"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</row>
    <row r="159" spans="30:51"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</row>
    <row r="160" spans="30:51"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</row>
    <row r="161" spans="30:51"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</row>
    <row r="162" spans="30:51"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</row>
    <row r="163" spans="30:51"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</row>
    <row r="164" spans="30:51"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</row>
    <row r="165" spans="30:51"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</row>
    <row r="166" spans="30:51"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</row>
    <row r="167" spans="30:51"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</row>
    <row r="168" spans="30:51"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</row>
    <row r="169" spans="30:51"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</row>
    <row r="170" spans="30:51"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</row>
    <row r="171" spans="30:51"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</row>
    <row r="172" spans="30:51"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</row>
    <row r="173" spans="30:51"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</row>
    <row r="174" spans="30:51"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</row>
    <row r="175" spans="30:51"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</row>
    <row r="176" spans="30:51"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</row>
    <row r="177" spans="30:51"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</row>
    <row r="178" spans="30:51"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</row>
    <row r="179" spans="30:51"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</row>
    <row r="180" spans="30:51"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</row>
    <row r="181" spans="30:51"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</row>
    <row r="182" spans="30:51"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</row>
    <row r="183" spans="30:51"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</row>
    <row r="184" spans="30:51"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</row>
    <row r="185" spans="30:51"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</row>
    <row r="186" spans="30:51"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</row>
    <row r="187" spans="30:51"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</row>
    <row r="188" spans="30:51"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</row>
    <row r="189" spans="30:51"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</row>
    <row r="190" spans="30:51"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</row>
    <row r="191" spans="30:51"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</row>
    <row r="192" spans="30:51"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</row>
    <row r="193" spans="30:51"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</row>
    <row r="194" spans="30:51"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</row>
    <row r="195" spans="30:51"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</row>
    <row r="196" spans="30:51"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</row>
    <row r="197" spans="30:51"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</row>
    <row r="198" spans="30:51"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</row>
    <row r="199" spans="30:51"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</row>
    <row r="200" spans="30:51"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</row>
    <row r="201" spans="30:51"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</row>
    <row r="202" spans="30:51"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</row>
    <row r="203" spans="30:51"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</row>
    <row r="204" spans="30:51"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</row>
    <row r="205" spans="30:51"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</row>
    <row r="206" spans="30:51"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</row>
    <row r="207" spans="30:51"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</row>
    <row r="208" spans="30:51"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</row>
    <row r="209" spans="30:51"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</row>
    <row r="210" spans="30:51"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</row>
    <row r="211" spans="30:51"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</row>
    <row r="212" spans="30:51"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</row>
    <row r="213" spans="30:51"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</row>
    <row r="214" spans="30:51"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</row>
    <row r="215" spans="30:51"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</row>
    <row r="216" spans="30:51"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</row>
    <row r="217" spans="30:51"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</row>
    <row r="218" spans="30:51"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</row>
    <row r="219" spans="30:51"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</row>
    <row r="220" spans="30:51"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</row>
    <row r="221" spans="30:51"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</row>
    <row r="222" spans="30:51"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</row>
    <row r="223" spans="30:51"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</row>
    <row r="224" spans="30:51"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</row>
    <row r="225" spans="30:51"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</row>
    <row r="226" spans="30:51"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</row>
    <row r="227" spans="30:51"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</row>
    <row r="228" spans="30:51"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</row>
    <row r="229" spans="30:51"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</row>
    <row r="230" spans="30:51"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</row>
    <row r="231" spans="30:51"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</row>
    <row r="232" spans="30:51"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</row>
    <row r="233" spans="30:51"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</row>
    <row r="234" spans="30:51"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</row>
    <row r="235" spans="30:51"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</row>
    <row r="236" spans="30:51"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</row>
    <row r="237" spans="30:51"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</row>
    <row r="238" spans="30:51"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</row>
    <row r="239" spans="30:51"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</row>
    <row r="240" spans="30:51"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</row>
    <row r="241" spans="30:51"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</row>
    <row r="242" spans="30:51"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</row>
    <row r="243" spans="30:51"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</row>
    <row r="244" spans="30:51"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</row>
    <row r="245" spans="30:51"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</row>
    <row r="246" spans="30:51"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</row>
    <row r="247" spans="30:51"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</row>
    <row r="248" spans="30:51"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</row>
    <row r="249" spans="30:51"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</row>
    <row r="250" spans="30:51"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</row>
    <row r="251" spans="30:51"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</row>
    <row r="252" spans="30:51"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</row>
    <row r="253" spans="30:51"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</row>
    <row r="254" spans="30:51"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</row>
    <row r="255" spans="30:51"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</row>
    <row r="256" spans="30:51"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</row>
    <row r="257" spans="30:51"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</row>
    <row r="258" spans="30:51"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</row>
    <row r="259" spans="30:51"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</row>
    <row r="260" spans="30:51"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</row>
    <row r="261" spans="30:51"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</row>
    <row r="262" spans="30:51"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</row>
    <row r="263" spans="30:51"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</row>
    <row r="264" spans="30:51"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</row>
    <row r="265" spans="30:51"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</row>
    <row r="266" spans="30:51"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</row>
    <row r="267" spans="30:51"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</row>
    <row r="268" spans="30:51"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</row>
    <row r="269" spans="30:51"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</row>
    <row r="270" spans="30:51"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</row>
    <row r="271" spans="30:51"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</row>
    <row r="272" spans="30:51"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</row>
    <row r="273" spans="30:51"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</row>
    <row r="274" spans="30:51"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</row>
    <row r="275" spans="30:51"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</row>
    <row r="276" spans="30:51"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</row>
    <row r="277" spans="30:51"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</row>
    <row r="278" spans="30:51"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</row>
    <row r="279" spans="30:51"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</row>
    <row r="280" spans="30:51"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</row>
    <row r="281" spans="30:51"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</row>
    <row r="282" spans="30:51"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</row>
    <row r="283" spans="30:51"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</row>
    <row r="284" spans="30:51"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</row>
    <row r="285" spans="30:51"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</row>
    <row r="286" spans="30:51"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</row>
    <row r="287" spans="30:51"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</row>
    <row r="288" spans="30:51"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</row>
    <row r="289" spans="30:51"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</row>
    <row r="290" spans="30:51"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</row>
    <row r="291" spans="30:51"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</row>
    <row r="292" spans="30:51"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</row>
    <row r="293" spans="30:51"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</row>
    <row r="294" spans="30:51"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</row>
    <row r="295" spans="30:51"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</row>
    <row r="296" spans="30:51"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</row>
    <row r="297" spans="30:51"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</row>
    <row r="298" spans="30:51"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</row>
    <row r="299" spans="30:51"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</row>
    <row r="300" spans="30:51"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</row>
    <row r="301" spans="30:51"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</row>
    <row r="302" spans="30:51"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</row>
    <row r="303" spans="30:51"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</row>
    <row r="304" spans="30:51"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</row>
    <row r="305" spans="30:51"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</row>
    <row r="306" spans="30:51"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</row>
    <row r="307" spans="30:51"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</row>
    <row r="308" spans="30:51"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</row>
    <row r="309" spans="30:51"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</row>
    <row r="310" spans="30:51"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</row>
    <row r="311" spans="30:51"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</row>
    <row r="312" spans="30:51"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</row>
    <row r="313" spans="30:51"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</row>
    <row r="314" spans="30:51"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</row>
    <row r="315" spans="30:51"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</row>
    <row r="316" spans="30:51"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</row>
    <row r="317" spans="30:51"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</row>
    <row r="318" spans="30:51"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</row>
    <row r="319" spans="30:51"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</row>
    <row r="320" spans="30:51"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</row>
    <row r="321" spans="30:51"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</row>
    <row r="322" spans="30:51"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</row>
    <row r="323" spans="30:51"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</row>
    <row r="324" spans="30:51"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</row>
    <row r="325" spans="30:51"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</row>
    <row r="326" spans="30:51"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</row>
    <row r="327" spans="30:51"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</row>
    <row r="328" spans="30:51"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</row>
    <row r="329" spans="30:51"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</row>
    <row r="330" spans="30:51"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</row>
    <row r="331" spans="30:51"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</row>
    <row r="332" spans="30:51"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</row>
    <row r="333" spans="30:51"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</row>
    <row r="334" spans="30:51"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</row>
    <row r="335" spans="30:51"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</row>
    <row r="336" spans="30:51"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</row>
    <row r="337" spans="30:51"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</row>
    <row r="338" spans="30:51"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</row>
    <row r="339" spans="30:51"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</row>
    <row r="340" spans="30:51"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</row>
    <row r="341" spans="30:51"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</row>
    <row r="342" spans="30:51"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</row>
    <row r="343" spans="30:51"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</row>
    <row r="344" spans="30:51"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</row>
    <row r="345" spans="30:51"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</row>
    <row r="346" spans="30:51"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</row>
    <row r="347" spans="30:51"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</row>
    <row r="348" spans="30:51"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</row>
    <row r="349" spans="30:51"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</row>
    <row r="350" spans="30:51"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</row>
    <row r="351" spans="30:51"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</row>
    <row r="352" spans="30:51"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</row>
    <row r="353" spans="30:51"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</row>
    <row r="354" spans="30:51"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</row>
    <row r="355" spans="30:51"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</row>
    <row r="356" spans="30:51"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</row>
    <row r="357" spans="30:51"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</row>
    <row r="358" spans="30:51"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</row>
    <row r="359" spans="30:51"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</row>
    <row r="360" spans="30:51"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</row>
    <row r="361" spans="30:51"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</row>
    <row r="362" spans="30:51"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</row>
    <row r="363" spans="30:51"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</row>
    <row r="364" spans="30:51"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</row>
    <row r="365" spans="30:51"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</row>
    <row r="366" spans="30:51"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</row>
    <row r="367" spans="30:51"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</row>
    <row r="368" spans="30:51"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</row>
    <row r="369" spans="30:51"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</row>
    <row r="370" spans="30:51"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</row>
    <row r="371" spans="30:51"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</row>
    <row r="372" spans="30:51"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</row>
    <row r="373" spans="30:51"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</row>
    <row r="374" spans="30:51"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</row>
    <row r="375" spans="30:51"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</row>
    <row r="376" spans="30:51"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</row>
    <row r="377" spans="30:51"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</row>
    <row r="378" spans="30:51"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</row>
    <row r="379" spans="30:51"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</row>
    <row r="380" spans="30:51"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</row>
    <row r="381" spans="30:51"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</row>
    <row r="382" spans="30:51"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</row>
    <row r="383" spans="30:51"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</row>
    <row r="384" spans="30:51"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</row>
    <row r="385" spans="30:51"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</row>
    <row r="386" spans="30:51"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</row>
    <row r="387" spans="30:51"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</row>
    <row r="388" spans="30:51"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</row>
    <row r="389" spans="30:51"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</row>
    <row r="390" spans="30:51"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</row>
    <row r="391" spans="30:51"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</row>
    <row r="392" spans="30:51"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</row>
    <row r="393" spans="30:51"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</row>
    <row r="394" spans="30:51"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</row>
    <row r="395" spans="30:51"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</row>
    <row r="396" spans="30:51"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</row>
    <row r="397" spans="30:51"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</row>
    <row r="398" spans="30:51"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</row>
    <row r="399" spans="30:51"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</row>
    <row r="400" spans="30:51"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</row>
    <row r="401" spans="30:51"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</row>
    <row r="402" spans="30:51"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</row>
    <row r="403" spans="30:51"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</row>
    <row r="404" spans="30:51"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</row>
    <row r="405" spans="30:51"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</row>
    <row r="406" spans="30:51"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</row>
    <row r="407" spans="30:51"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</row>
    <row r="408" spans="30:51"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</row>
    <row r="409" spans="30:51"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</row>
    <row r="410" spans="30:51"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</row>
    <row r="411" spans="30:51"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</row>
    <row r="412" spans="30:51"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</row>
    <row r="413" spans="30:51"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</row>
    <row r="414" spans="30:51"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</row>
    <row r="415" spans="30:51"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</row>
    <row r="416" spans="30:51"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</row>
    <row r="417" spans="30:51"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</row>
    <row r="418" spans="30:51"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</row>
    <row r="419" spans="30:51"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</row>
    <row r="420" spans="30:51"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</row>
    <row r="421" spans="30:51"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</row>
    <row r="422" spans="30:51"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</row>
    <row r="423" spans="30:51"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</row>
    <row r="424" spans="30:51"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</row>
    <row r="425" spans="30:51"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</row>
    <row r="426" spans="30:51"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</row>
    <row r="427" spans="30:51"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</row>
    <row r="428" spans="30:51"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</row>
    <row r="429" spans="30:51"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</row>
    <row r="430" spans="30:51"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</row>
    <row r="431" spans="30:51"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</row>
    <row r="432" spans="30:51"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</row>
    <row r="433" spans="30:51"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</row>
    <row r="434" spans="30:51"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</row>
    <row r="435" spans="30:51"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</row>
    <row r="436" spans="30:51"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</row>
    <row r="437" spans="30:51"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</row>
    <row r="438" spans="30:51"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</row>
    <row r="439" spans="30:51"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</row>
    <row r="440" spans="30:51"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</row>
    <row r="441" spans="30:51"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</row>
    <row r="442" spans="30:51"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</row>
    <row r="443" spans="30:51"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</row>
    <row r="444" spans="30:51"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</row>
    <row r="445" spans="30:51"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</row>
    <row r="446" spans="30:51"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</row>
    <row r="447" spans="30:51"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</row>
    <row r="448" spans="30:51"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</row>
    <row r="449" spans="30:51"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</row>
    <row r="450" spans="30:51"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</row>
    <row r="451" spans="30:51"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</row>
    <row r="452" spans="30:51"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</row>
    <row r="453" spans="30:51"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</row>
    <row r="454" spans="30:51"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</row>
    <row r="455" spans="30:51"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</row>
    <row r="456" spans="30:51"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</row>
    <row r="457" spans="30:51"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</row>
    <row r="458" spans="30:51"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</row>
    <row r="459" spans="30:51"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</row>
    <row r="460" spans="30:51"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</row>
    <row r="461" spans="30:51"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</row>
    <row r="462" spans="30:51"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</row>
    <row r="463" spans="30:51"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</row>
    <row r="464" spans="30:51"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</row>
    <row r="465" spans="30:51"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</row>
    <row r="466" spans="30:51"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</row>
    <row r="467" spans="30:51"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</row>
    <row r="468" spans="30:51"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</row>
    <row r="469" spans="30:51"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</row>
    <row r="470" spans="30:51"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</row>
    <row r="471" spans="30:51"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</row>
    <row r="472" spans="30:51"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</row>
    <row r="473" spans="30:51"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</row>
    <row r="474" spans="30:51"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</row>
    <row r="475" spans="30:51"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</row>
    <row r="476" spans="30:51"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</row>
    <row r="477" spans="30:51"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</row>
    <row r="478" spans="30:51"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</row>
    <row r="479" spans="30:51"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</row>
    <row r="480" spans="30:51"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</row>
    <row r="481" spans="30:51"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</row>
    <row r="482" spans="30:51"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</row>
    <row r="483" spans="30:51"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</row>
    <row r="484" spans="30:51"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</row>
    <row r="485" spans="30:51"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</row>
    <row r="486" spans="30:51"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</row>
    <row r="487" spans="30:51"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</row>
    <row r="488" spans="30:51"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</row>
    <row r="489" spans="30:51"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</row>
    <row r="490" spans="30:51"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</row>
    <row r="491" spans="30:51"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</row>
    <row r="492" spans="30:51"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</row>
    <row r="493" spans="30:51"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</row>
    <row r="494" spans="30:51"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</row>
    <row r="495" spans="30:51"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</row>
    <row r="496" spans="30:51"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</row>
    <row r="497" spans="30:51"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</row>
    <row r="498" spans="30:51"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</row>
    <row r="499" spans="30:51"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</row>
    <row r="500" spans="30:51"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</row>
    <row r="501" spans="30:51"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</row>
    <row r="502" spans="30:51"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</row>
    <row r="503" spans="30:51"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</row>
    <row r="504" spans="30:51"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</row>
    <row r="505" spans="30:51"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</row>
    <row r="506" spans="30:51"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</row>
    <row r="507" spans="30:51"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</row>
    <row r="508" spans="30:51"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</row>
    <row r="509" spans="30:51"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</row>
    <row r="510" spans="30:51"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</row>
    <row r="511" spans="30:51"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</row>
    <row r="512" spans="30:51"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</row>
    <row r="513" spans="30:51"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</row>
    <row r="514" spans="30:51"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</row>
    <row r="515" spans="30:51"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</row>
    <row r="516" spans="30:51"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</row>
    <row r="517" spans="30:51"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</row>
    <row r="518" spans="30:51"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</row>
    <row r="519" spans="30:51"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</row>
    <row r="520" spans="30:51"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</row>
    <row r="521" spans="30:51"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</row>
    <row r="522" spans="30:51"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</row>
    <row r="523" spans="30:51"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</row>
    <row r="524" spans="30:51"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</row>
    <row r="525" spans="30:51"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</row>
  </sheetData>
  <sheetProtection algorithmName="SHA-512" hashValue="rb8W+xPWs/wuHRJHHPCr7sw4hA24vYiLES20WNqNWpBP8pAkwWo3w/lHYRXE5Fd8jiCfbt3AoxfIAeMepi6RRA==" saltValue="SOEOipF78221Nn7vIj7jzg==" spinCount="100000" sheet="1"/>
  <protectedRanges>
    <protectedRange sqref="M40:S40 M43:S43 M45:S45 M47:S47" name="範囲2"/>
    <protectedRange sqref="F18:AC18 F20:G20 I20:K20 S20:W20 F22:AC22 S24:AB24 F24:O24 F26:AB26 F28:G28 I28:K28 S28:W28 F30:AC30 S32:AB32 F32:O32" name="範囲1"/>
    <protectedRange sqref="AA7 Y7 AA14 Y14 V14:W14 F14:P14 I16:R16" name="範囲1_1"/>
  </protectedRanges>
  <mergeCells count="35">
    <mergeCell ref="U55:Z55"/>
    <mergeCell ref="K38:L38"/>
    <mergeCell ref="W38:AA38"/>
    <mergeCell ref="M40:S40"/>
    <mergeCell ref="M43:S43"/>
    <mergeCell ref="M45:S45"/>
    <mergeCell ref="M47:S47"/>
    <mergeCell ref="F30:AC30"/>
    <mergeCell ref="F32:O32"/>
    <mergeCell ref="S32:AB32"/>
    <mergeCell ref="A34:C36"/>
    <mergeCell ref="D34:S34"/>
    <mergeCell ref="V34:W34"/>
    <mergeCell ref="D36:S36"/>
    <mergeCell ref="T36:U36"/>
    <mergeCell ref="V36:W36"/>
    <mergeCell ref="F22:AC22"/>
    <mergeCell ref="F24:O24"/>
    <mergeCell ref="S24:AB24"/>
    <mergeCell ref="F26:AB26"/>
    <mergeCell ref="F28:G28"/>
    <mergeCell ref="I28:K28"/>
    <mergeCell ref="S28:W28"/>
    <mergeCell ref="I16:R16"/>
    <mergeCell ref="B18:D18"/>
    <mergeCell ref="F18:AC18"/>
    <mergeCell ref="F20:G20"/>
    <mergeCell ref="I20:K20"/>
    <mergeCell ref="S20:W20"/>
    <mergeCell ref="S1:AC1"/>
    <mergeCell ref="D4:Z5"/>
    <mergeCell ref="V7:W7"/>
    <mergeCell ref="F12:P12"/>
    <mergeCell ref="F14:P14"/>
    <mergeCell ref="V14:W14"/>
  </mergeCells>
  <phoneticPr fontId="3"/>
  <dataValidations count="4">
    <dataValidation imeMode="off" allowBlank="1" showInputMessage="1" showErrorMessage="1" sqref="W38:AA38 K38:P38 Y34 V36:W36 Y36 V34:W34 S32:AB32 F32:O32 I28:K28 F24:O24 I20:K20 F20:G20 S24:AB24 F26:AB26 F28:G28 Y7 AA14 Y14 V14:W14 AA7" xr:uid="{518B6150-7F4E-4481-A936-3462146D9198}"/>
    <dataValidation type="list" allowBlank="1" showInputMessage="1" showErrorMessage="1" sqref="A47 A45 A43" xr:uid="{A422A415-DB45-404D-9C58-3D2AA0633E56}">
      <formula1>#REF!</formula1>
    </dataValidation>
    <dataValidation type="list" allowBlank="1" showInputMessage="1" showErrorMessage="1" sqref="D49 D51 D53 D55 G53 I51 K49 M51 M53 M55 Q55 R53 V53 U51 R49 W49" xr:uid="{9FBA359A-3D71-46BD-B959-61D0DA48C826}">
      <formula1>"○"</formula1>
    </dataValidation>
    <dataValidation type="list" allowBlank="1" showInputMessage="1" showErrorMessage="1" sqref="AA57" xr:uid="{F8264E5A-D98B-4841-9769-084AE53FC3D3}">
      <formula1>"✓"</formula1>
    </dataValidation>
  </dataValidations>
  <printOptions horizontalCentered="1"/>
  <pageMargins left="0.78740157480314965" right="0.55118110236220474" top="0.86614173228346458" bottom="0.59055118110236227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60"/>
  <sheetViews>
    <sheetView showGridLines="0" zoomScaleNormal="100" zoomScalePageLayoutView="90" workbookViewId="0">
      <selection activeCell="C7" sqref="C7:R8"/>
    </sheetView>
  </sheetViews>
  <sheetFormatPr defaultColWidth="10.625" defaultRowHeight="12"/>
  <cols>
    <col min="1" max="3" width="3.75" style="60" customWidth="1"/>
    <col min="4" max="5" width="5.375" style="60" customWidth="1"/>
    <col min="6" max="16" width="3.75" style="60" customWidth="1"/>
    <col min="17" max="17" width="10.25" style="60" customWidth="1"/>
    <col min="18" max="19" width="6.875" style="60" customWidth="1"/>
    <col min="20" max="16384" width="10.625" style="60"/>
  </cols>
  <sheetData>
    <row r="1" spans="1:19" s="59" customFormat="1" ht="15" customHeight="1">
      <c r="A1" s="17" t="s">
        <v>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72"/>
      <c r="R1" s="72"/>
      <c r="S1" s="76" t="s">
        <v>191</v>
      </c>
    </row>
    <row r="2" spans="1:19" ht="10.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98" t="s">
        <v>216</v>
      </c>
    </row>
    <row r="3" spans="1:19" ht="10.5" customHeight="1">
      <c r="S3" s="26"/>
    </row>
    <row r="4" spans="1:19" ht="10.5" customHeight="1">
      <c r="B4" s="112" t="s">
        <v>295</v>
      </c>
      <c r="S4" s="26"/>
    </row>
    <row r="5" spans="1:19" ht="10.5" customHeight="1">
      <c r="S5" s="26"/>
    </row>
    <row r="6" spans="1:19" ht="6.75" customHeight="1">
      <c r="A6" s="69"/>
      <c r="B6" s="69"/>
      <c r="C6" s="69"/>
      <c r="D6" s="70"/>
      <c r="E6" s="70"/>
      <c r="F6" s="70"/>
      <c r="G6" s="70"/>
      <c r="H6" s="70"/>
      <c r="I6" s="70"/>
      <c r="J6" s="70"/>
      <c r="K6" s="71"/>
      <c r="L6" s="71"/>
      <c r="M6" s="61"/>
      <c r="N6" s="69"/>
      <c r="O6" s="69"/>
      <c r="P6" s="69"/>
      <c r="Q6" s="62"/>
      <c r="R6" s="62"/>
    </row>
    <row r="7" spans="1:19" ht="12.75" customHeight="1">
      <c r="B7" s="75"/>
      <c r="C7" s="528" t="s">
        <v>260</v>
      </c>
      <c r="D7" s="529"/>
      <c r="E7" s="529"/>
      <c r="F7" s="529"/>
      <c r="G7" s="529"/>
      <c r="H7" s="529"/>
      <c r="I7" s="529"/>
      <c r="J7" s="529"/>
      <c r="K7" s="529"/>
      <c r="L7" s="529"/>
      <c r="M7" s="529"/>
      <c r="N7" s="529"/>
      <c r="O7" s="529"/>
      <c r="P7" s="529"/>
      <c r="Q7" s="529"/>
      <c r="R7" s="530"/>
    </row>
    <row r="8" spans="1:19" ht="12.75" customHeight="1">
      <c r="B8" s="75"/>
      <c r="C8" s="531"/>
      <c r="D8" s="532"/>
      <c r="E8" s="532"/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2"/>
      <c r="Q8" s="532"/>
      <c r="R8" s="533"/>
    </row>
    <row r="9" spans="1:19" ht="6.75" customHeight="1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spans="1:19" ht="15" customHeight="1">
      <c r="A10" s="534" t="s">
        <v>54</v>
      </c>
      <c r="B10" s="534"/>
      <c r="C10" s="535"/>
      <c r="D10" s="536">
        <f>'１'!F14</f>
        <v>0</v>
      </c>
      <c r="E10" s="537"/>
      <c r="F10" s="537"/>
      <c r="G10" s="537"/>
      <c r="H10" s="537"/>
      <c r="I10" s="537"/>
      <c r="J10" s="538"/>
      <c r="K10" s="542"/>
      <c r="L10" s="71"/>
      <c r="M10" s="61"/>
      <c r="N10" s="69"/>
      <c r="O10" s="69"/>
      <c r="P10" s="69"/>
      <c r="Q10" s="62"/>
      <c r="R10" s="62"/>
    </row>
    <row r="11" spans="1:19" ht="11.25" customHeight="1">
      <c r="A11" s="534"/>
      <c r="B11" s="534"/>
      <c r="C11" s="535"/>
      <c r="D11" s="539"/>
      <c r="E11" s="540"/>
      <c r="F11" s="540"/>
      <c r="G11" s="540"/>
      <c r="H11" s="540"/>
      <c r="I11" s="540"/>
      <c r="J11" s="541"/>
      <c r="K11" s="542"/>
      <c r="L11" s="71"/>
      <c r="M11" s="61"/>
      <c r="N11" s="69"/>
      <c r="O11" s="69"/>
      <c r="P11" s="69"/>
      <c r="Q11" s="62"/>
      <c r="R11" s="62"/>
    </row>
    <row r="12" spans="1:19" ht="6.75" customHeight="1"/>
    <row r="13" spans="1:19" ht="13.5" customHeight="1">
      <c r="A13" s="62" t="s">
        <v>252</v>
      </c>
      <c r="B13" s="69"/>
      <c r="C13" s="69"/>
      <c r="D13" s="543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5"/>
      <c r="R13" s="97"/>
    </row>
    <row r="14" spans="1:19" ht="12.75" customHeight="1">
      <c r="A14" s="62" t="s">
        <v>59</v>
      </c>
      <c r="B14" s="69"/>
      <c r="C14" s="69"/>
      <c r="D14" s="546"/>
      <c r="E14" s="547"/>
      <c r="F14" s="547"/>
      <c r="G14" s="547"/>
      <c r="H14" s="547"/>
      <c r="I14" s="547"/>
      <c r="J14" s="547"/>
      <c r="K14" s="547"/>
      <c r="L14" s="547"/>
      <c r="M14" s="547"/>
      <c r="N14" s="547"/>
      <c r="O14" s="547"/>
      <c r="P14" s="547"/>
      <c r="Q14" s="548"/>
      <c r="R14" s="97"/>
    </row>
    <row r="15" spans="1:19" ht="7.5" customHeight="1">
      <c r="A15" s="69"/>
      <c r="B15" s="69"/>
      <c r="C15" s="69"/>
      <c r="D15" s="70"/>
      <c r="E15" s="70"/>
      <c r="F15" s="70"/>
      <c r="G15" s="70"/>
      <c r="H15" s="70"/>
      <c r="I15" s="70"/>
      <c r="J15" s="70"/>
      <c r="K15" s="71"/>
      <c r="L15" s="71"/>
      <c r="M15" s="61"/>
      <c r="N15" s="69"/>
      <c r="O15" s="69"/>
      <c r="P15" s="69"/>
      <c r="Q15" s="62"/>
      <c r="R15" s="62"/>
    </row>
    <row r="16" spans="1:19" ht="15.75" customHeight="1">
      <c r="A16" s="69" t="s">
        <v>225</v>
      </c>
      <c r="B16" s="69"/>
      <c r="C16" s="69"/>
      <c r="D16" s="549"/>
      <c r="E16" s="550"/>
      <c r="F16" s="70" t="s">
        <v>61</v>
      </c>
      <c r="H16" s="70"/>
      <c r="I16" s="70"/>
      <c r="J16" s="70"/>
      <c r="K16" s="71"/>
      <c r="L16" s="71"/>
      <c r="M16" s="61"/>
      <c r="N16" s="69"/>
      <c r="O16" s="69"/>
      <c r="P16" s="69"/>
      <c r="Q16" s="62"/>
      <c r="R16" s="62"/>
    </row>
    <row r="17" spans="1:19" s="63" customFormat="1" ht="12.75" customHeight="1">
      <c r="A17" s="64"/>
      <c r="B17" s="64"/>
      <c r="C17" s="64"/>
      <c r="D17" s="64"/>
      <c r="E17" s="64"/>
      <c r="F17" s="64"/>
      <c r="G17" s="64"/>
      <c r="H17" s="65"/>
      <c r="I17" s="66"/>
      <c r="J17" s="65"/>
      <c r="K17" s="65"/>
      <c r="L17" s="65"/>
      <c r="M17" s="65"/>
      <c r="N17" s="65"/>
      <c r="O17" s="65"/>
      <c r="P17" s="65"/>
      <c r="Q17" s="65"/>
      <c r="R17" s="65"/>
    </row>
    <row r="18" spans="1:19" s="63" customFormat="1" ht="15" customHeight="1">
      <c r="A18" s="510" t="s">
        <v>224</v>
      </c>
      <c r="B18" s="512" t="s">
        <v>56</v>
      </c>
      <c r="C18" s="513"/>
      <c r="D18" s="516" t="s">
        <v>223</v>
      </c>
      <c r="E18" s="518" t="s">
        <v>253</v>
      </c>
      <c r="F18" s="520" t="s">
        <v>222</v>
      </c>
      <c r="G18" s="521"/>
      <c r="H18" s="521"/>
      <c r="I18" s="521"/>
      <c r="J18" s="521"/>
      <c r="K18" s="521"/>
      <c r="L18" s="521"/>
      <c r="M18" s="521"/>
      <c r="N18" s="521"/>
      <c r="O18" s="521"/>
      <c r="P18" s="522"/>
      <c r="Q18" s="526" t="s">
        <v>58</v>
      </c>
      <c r="R18" s="551" t="s">
        <v>221</v>
      </c>
      <c r="S18" s="552"/>
    </row>
    <row r="19" spans="1:19" s="63" customFormat="1" ht="15" customHeight="1">
      <c r="A19" s="511"/>
      <c r="B19" s="514"/>
      <c r="C19" s="515"/>
      <c r="D19" s="517"/>
      <c r="E19" s="519"/>
      <c r="F19" s="523"/>
      <c r="G19" s="524"/>
      <c r="H19" s="524"/>
      <c r="I19" s="524"/>
      <c r="J19" s="524"/>
      <c r="K19" s="524"/>
      <c r="L19" s="524"/>
      <c r="M19" s="524"/>
      <c r="N19" s="524"/>
      <c r="O19" s="524"/>
      <c r="P19" s="525"/>
      <c r="Q19" s="527"/>
      <c r="R19" s="553"/>
      <c r="S19" s="554"/>
    </row>
    <row r="20" spans="1:19" s="63" customFormat="1" ht="15.75" customHeight="1">
      <c r="A20" s="67">
        <v>1</v>
      </c>
      <c r="B20" s="505"/>
      <c r="C20" s="506"/>
      <c r="D20" s="67"/>
      <c r="E20" s="6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188"/>
      <c r="R20" s="508"/>
      <c r="S20" s="509"/>
    </row>
    <row r="21" spans="1:19" s="63" customFormat="1" ht="15.75" customHeight="1">
      <c r="A21" s="67">
        <v>2</v>
      </c>
      <c r="B21" s="505"/>
      <c r="C21" s="506"/>
      <c r="D21" s="67"/>
      <c r="E21" s="6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188"/>
      <c r="R21" s="508"/>
      <c r="S21" s="509"/>
    </row>
    <row r="22" spans="1:19" s="63" customFormat="1" ht="15.75" customHeight="1">
      <c r="A22" s="67">
        <v>3</v>
      </c>
      <c r="B22" s="505"/>
      <c r="C22" s="506"/>
      <c r="D22" s="67"/>
      <c r="E22" s="6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188"/>
      <c r="R22" s="508"/>
      <c r="S22" s="509"/>
    </row>
    <row r="23" spans="1:19" s="63" customFormat="1" ht="15.75" customHeight="1">
      <c r="A23" s="67">
        <v>4</v>
      </c>
      <c r="B23" s="505"/>
      <c r="C23" s="506"/>
      <c r="D23" s="67"/>
      <c r="E23" s="6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188"/>
      <c r="R23" s="508"/>
      <c r="S23" s="509"/>
    </row>
    <row r="24" spans="1:19" s="63" customFormat="1" ht="15.75" customHeight="1">
      <c r="A24" s="67">
        <v>5</v>
      </c>
      <c r="B24" s="505"/>
      <c r="C24" s="506"/>
      <c r="D24" s="67"/>
      <c r="E24" s="6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188"/>
      <c r="R24" s="508"/>
      <c r="S24" s="509"/>
    </row>
    <row r="25" spans="1:19" s="63" customFormat="1" ht="15.75" customHeight="1">
      <c r="A25" s="67">
        <v>6</v>
      </c>
      <c r="B25" s="505"/>
      <c r="C25" s="506"/>
      <c r="D25" s="67"/>
      <c r="E25" s="6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188"/>
      <c r="R25" s="508"/>
      <c r="S25" s="509"/>
    </row>
    <row r="26" spans="1:19" s="63" customFormat="1" ht="15.75" customHeight="1">
      <c r="A26" s="67">
        <v>7</v>
      </c>
      <c r="B26" s="505"/>
      <c r="C26" s="506"/>
      <c r="D26" s="67"/>
      <c r="E26" s="6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188"/>
      <c r="R26" s="508"/>
      <c r="S26" s="509"/>
    </row>
    <row r="27" spans="1:19" s="63" customFormat="1" ht="15.75" customHeight="1">
      <c r="A27" s="67">
        <v>8</v>
      </c>
      <c r="B27" s="505"/>
      <c r="C27" s="506"/>
      <c r="D27" s="67"/>
      <c r="E27" s="6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188"/>
      <c r="R27" s="508"/>
      <c r="S27" s="509"/>
    </row>
    <row r="28" spans="1:19" s="63" customFormat="1" ht="15.75" customHeight="1">
      <c r="A28" s="67">
        <v>9</v>
      </c>
      <c r="B28" s="505"/>
      <c r="C28" s="506"/>
      <c r="D28" s="67"/>
      <c r="E28" s="6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188"/>
      <c r="R28" s="508"/>
      <c r="S28" s="509"/>
    </row>
    <row r="29" spans="1:19" s="63" customFormat="1" ht="15.75" customHeight="1">
      <c r="A29" s="67">
        <v>10</v>
      </c>
      <c r="B29" s="505"/>
      <c r="C29" s="506"/>
      <c r="D29" s="67"/>
      <c r="E29" s="6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188"/>
      <c r="R29" s="508"/>
      <c r="S29" s="509"/>
    </row>
    <row r="30" spans="1:19" s="63" customFormat="1" ht="15.75" customHeight="1">
      <c r="A30" s="67">
        <v>11</v>
      </c>
      <c r="B30" s="505"/>
      <c r="C30" s="506"/>
      <c r="D30" s="67"/>
      <c r="E30" s="67"/>
      <c r="F30" s="507"/>
      <c r="G30" s="507"/>
      <c r="H30" s="507"/>
      <c r="I30" s="507"/>
      <c r="J30" s="507"/>
      <c r="K30" s="507"/>
      <c r="L30" s="507"/>
      <c r="M30" s="507"/>
      <c r="N30" s="507"/>
      <c r="O30" s="507"/>
      <c r="P30" s="507"/>
      <c r="Q30" s="188"/>
      <c r="R30" s="508"/>
      <c r="S30" s="509"/>
    </row>
    <row r="31" spans="1:19" s="63" customFormat="1" ht="15.75" customHeight="1">
      <c r="A31" s="67">
        <v>12</v>
      </c>
      <c r="B31" s="505"/>
      <c r="C31" s="506"/>
      <c r="D31" s="67"/>
      <c r="E31" s="6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188"/>
      <c r="R31" s="508"/>
      <c r="S31" s="509"/>
    </row>
    <row r="32" spans="1:19" s="63" customFormat="1" ht="15.75" customHeight="1">
      <c r="A32" s="67">
        <v>13</v>
      </c>
      <c r="B32" s="505"/>
      <c r="C32" s="506"/>
      <c r="D32" s="67"/>
      <c r="E32" s="6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188"/>
      <c r="R32" s="508"/>
      <c r="S32" s="509"/>
    </row>
    <row r="33" spans="1:19" s="63" customFormat="1" ht="15.75" customHeight="1">
      <c r="A33" s="67">
        <v>14</v>
      </c>
      <c r="B33" s="505"/>
      <c r="C33" s="506"/>
      <c r="D33" s="67"/>
      <c r="E33" s="6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188"/>
      <c r="R33" s="508"/>
      <c r="S33" s="509"/>
    </row>
    <row r="34" spans="1:19" s="63" customFormat="1" ht="15.75" customHeight="1">
      <c r="A34" s="67">
        <v>15</v>
      </c>
      <c r="B34" s="505"/>
      <c r="C34" s="506"/>
      <c r="D34" s="67"/>
      <c r="E34" s="6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188"/>
      <c r="R34" s="508"/>
      <c r="S34" s="509"/>
    </row>
    <row r="35" spans="1:19" s="63" customFormat="1" ht="15.75" customHeight="1">
      <c r="A35" s="67">
        <v>16</v>
      </c>
      <c r="B35" s="505"/>
      <c r="C35" s="506"/>
      <c r="D35" s="67"/>
      <c r="E35" s="6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188"/>
      <c r="R35" s="508"/>
      <c r="S35" s="509"/>
    </row>
    <row r="36" spans="1:19" s="63" customFormat="1" ht="15.75" customHeight="1">
      <c r="A36" s="67">
        <v>17</v>
      </c>
      <c r="B36" s="505"/>
      <c r="C36" s="506"/>
      <c r="D36" s="67"/>
      <c r="E36" s="6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188"/>
      <c r="R36" s="508"/>
      <c r="S36" s="509"/>
    </row>
    <row r="37" spans="1:19" s="63" customFormat="1" ht="15.75" customHeight="1">
      <c r="A37" s="67">
        <v>18</v>
      </c>
      <c r="B37" s="505"/>
      <c r="C37" s="506"/>
      <c r="D37" s="67"/>
      <c r="E37" s="6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7"/>
      <c r="Q37" s="188"/>
      <c r="R37" s="508"/>
      <c r="S37" s="509"/>
    </row>
    <row r="38" spans="1:19" s="63" customFormat="1" ht="15.75" customHeight="1">
      <c r="A38" s="67">
        <v>19</v>
      </c>
      <c r="B38" s="505"/>
      <c r="C38" s="506"/>
      <c r="D38" s="67"/>
      <c r="E38" s="67"/>
      <c r="F38" s="507"/>
      <c r="G38" s="507"/>
      <c r="H38" s="507"/>
      <c r="I38" s="507"/>
      <c r="J38" s="507"/>
      <c r="K38" s="507"/>
      <c r="L38" s="507"/>
      <c r="M38" s="507"/>
      <c r="N38" s="507"/>
      <c r="O38" s="507"/>
      <c r="P38" s="507"/>
      <c r="Q38" s="188"/>
      <c r="R38" s="508"/>
      <c r="S38" s="509"/>
    </row>
    <row r="39" spans="1:19" s="63" customFormat="1" ht="15.75" customHeight="1">
      <c r="A39" s="67">
        <v>20</v>
      </c>
      <c r="B39" s="505"/>
      <c r="C39" s="506"/>
      <c r="D39" s="67"/>
      <c r="E39" s="67"/>
      <c r="F39" s="507"/>
      <c r="G39" s="507"/>
      <c r="H39" s="507"/>
      <c r="I39" s="507"/>
      <c r="J39" s="507"/>
      <c r="K39" s="507"/>
      <c r="L39" s="507"/>
      <c r="M39" s="507"/>
      <c r="N39" s="507"/>
      <c r="O39" s="507"/>
      <c r="P39" s="507"/>
      <c r="Q39" s="188"/>
      <c r="R39" s="508"/>
      <c r="S39" s="509"/>
    </row>
    <row r="40" spans="1:19" s="63" customFormat="1" ht="15.75" customHeight="1">
      <c r="A40" s="67">
        <v>21</v>
      </c>
      <c r="B40" s="505"/>
      <c r="C40" s="506"/>
      <c r="D40" s="67"/>
      <c r="E40" s="67"/>
      <c r="F40" s="507"/>
      <c r="G40" s="507"/>
      <c r="H40" s="507"/>
      <c r="I40" s="507"/>
      <c r="J40" s="507"/>
      <c r="K40" s="507"/>
      <c r="L40" s="507"/>
      <c r="M40" s="507"/>
      <c r="N40" s="507"/>
      <c r="O40" s="507"/>
      <c r="P40" s="507"/>
      <c r="Q40" s="188"/>
      <c r="R40" s="508"/>
      <c r="S40" s="509"/>
    </row>
    <row r="41" spans="1:19" s="63" customFormat="1" ht="15.75" customHeight="1">
      <c r="A41" s="67">
        <v>22</v>
      </c>
      <c r="B41" s="505"/>
      <c r="C41" s="506"/>
      <c r="D41" s="67"/>
      <c r="E41" s="67"/>
      <c r="F41" s="507"/>
      <c r="G41" s="507"/>
      <c r="H41" s="507"/>
      <c r="I41" s="507"/>
      <c r="J41" s="507"/>
      <c r="K41" s="507"/>
      <c r="L41" s="507"/>
      <c r="M41" s="507"/>
      <c r="N41" s="507"/>
      <c r="O41" s="507"/>
      <c r="P41" s="507"/>
      <c r="Q41" s="188"/>
      <c r="R41" s="508"/>
      <c r="S41" s="509"/>
    </row>
    <row r="42" spans="1:19" s="63" customFormat="1" ht="15.75" customHeight="1">
      <c r="A42" s="67">
        <v>23</v>
      </c>
      <c r="B42" s="505"/>
      <c r="C42" s="506"/>
      <c r="D42" s="67"/>
      <c r="E42" s="67"/>
      <c r="F42" s="507"/>
      <c r="G42" s="507"/>
      <c r="H42" s="507"/>
      <c r="I42" s="507"/>
      <c r="J42" s="507"/>
      <c r="K42" s="507"/>
      <c r="L42" s="507"/>
      <c r="M42" s="507"/>
      <c r="N42" s="507"/>
      <c r="O42" s="507"/>
      <c r="P42" s="507"/>
      <c r="Q42" s="188"/>
      <c r="R42" s="508"/>
      <c r="S42" s="509"/>
    </row>
    <row r="43" spans="1:19" s="63" customFormat="1" ht="15.75" customHeight="1">
      <c r="A43" s="67">
        <v>24</v>
      </c>
      <c r="B43" s="505"/>
      <c r="C43" s="506"/>
      <c r="D43" s="67"/>
      <c r="E43" s="6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  <c r="Q43" s="188"/>
      <c r="R43" s="508"/>
      <c r="S43" s="509"/>
    </row>
    <row r="44" spans="1:19" s="63" customFormat="1" ht="15.75" customHeight="1">
      <c r="A44" s="67">
        <v>25</v>
      </c>
      <c r="B44" s="505"/>
      <c r="C44" s="506"/>
      <c r="D44" s="67"/>
      <c r="E44" s="67"/>
      <c r="F44" s="507"/>
      <c r="G44" s="507"/>
      <c r="H44" s="507"/>
      <c r="I44" s="507"/>
      <c r="J44" s="507"/>
      <c r="K44" s="507"/>
      <c r="L44" s="507"/>
      <c r="M44" s="507"/>
      <c r="N44" s="507"/>
      <c r="O44" s="507"/>
      <c r="P44" s="507"/>
      <c r="Q44" s="188"/>
      <c r="R44" s="508"/>
      <c r="S44" s="509"/>
    </row>
    <row r="45" spans="1:19" s="63" customFormat="1" ht="15.75" customHeight="1">
      <c r="A45" s="67">
        <v>26</v>
      </c>
      <c r="B45" s="505"/>
      <c r="C45" s="506"/>
      <c r="D45" s="67"/>
      <c r="E45" s="6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188"/>
      <c r="R45" s="508"/>
      <c r="S45" s="509"/>
    </row>
    <row r="46" spans="1:19" s="63" customFormat="1" ht="15.75" customHeight="1">
      <c r="A46" s="67">
        <v>27</v>
      </c>
      <c r="B46" s="505"/>
      <c r="C46" s="506"/>
      <c r="D46" s="67"/>
      <c r="E46" s="67"/>
      <c r="F46" s="507"/>
      <c r="G46" s="507"/>
      <c r="H46" s="507"/>
      <c r="I46" s="507"/>
      <c r="J46" s="507"/>
      <c r="K46" s="507"/>
      <c r="L46" s="507"/>
      <c r="M46" s="507"/>
      <c r="N46" s="507"/>
      <c r="O46" s="507"/>
      <c r="P46" s="507"/>
      <c r="Q46" s="188"/>
      <c r="R46" s="508"/>
      <c r="S46" s="509"/>
    </row>
    <row r="47" spans="1:19" s="63" customFormat="1" ht="15.75" customHeight="1">
      <c r="A47" s="67">
        <v>28</v>
      </c>
      <c r="B47" s="505"/>
      <c r="C47" s="506"/>
      <c r="D47" s="67"/>
      <c r="E47" s="67"/>
      <c r="F47" s="507"/>
      <c r="G47" s="507"/>
      <c r="H47" s="507"/>
      <c r="I47" s="507"/>
      <c r="J47" s="507"/>
      <c r="K47" s="507"/>
      <c r="L47" s="507"/>
      <c r="M47" s="507"/>
      <c r="N47" s="507"/>
      <c r="O47" s="507"/>
      <c r="P47" s="507"/>
      <c r="Q47" s="188"/>
      <c r="R47" s="508"/>
      <c r="S47" s="509"/>
    </row>
    <row r="48" spans="1:19" s="63" customFormat="1" ht="15.75" customHeight="1">
      <c r="A48" s="67">
        <v>29</v>
      </c>
      <c r="B48" s="505"/>
      <c r="C48" s="506"/>
      <c r="D48" s="67"/>
      <c r="E48" s="67"/>
      <c r="F48" s="507"/>
      <c r="G48" s="507"/>
      <c r="H48" s="507"/>
      <c r="I48" s="507"/>
      <c r="J48" s="507"/>
      <c r="K48" s="507"/>
      <c r="L48" s="507"/>
      <c r="M48" s="507"/>
      <c r="N48" s="507"/>
      <c r="O48" s="507"/>
      <c r="P48" s="507"/>
      <c r="Q48" s="188"/>
      <c r="R48" s="508"/>
      <c r="S48" s="509"/>
    </row>
    <row r="49" spans="1:19" s="63" customFormat="1" ht="15.75" customHeight="1">
      <c r="A49" s="67">
        <v>30</v>
      </c>
      <c r="B49" s="505"/>
      <c r="C49" s="506"/>
      <c r="D49" s="67"/>
      <c r="E49" s="6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188"/>
      <c r="R49" s="508"/>
      <c r="S49" s="509"/>
    </row>
    <row r="50" spans="1:19" s="68" customFormat="1" ht="12" customHeight="1">
      <c r="A50" s="68" t="s">
        <v>57</v>
      </c>
    </row>
    <row r="51" spans="1:19" ht="12" customHeight="1">
      <c r="A51" s="68" t="s">
        <v>254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</row>
    <row r="52" spans="1:19" ht="12" customHeight="1">
      <c r="A52" s="68" t="s">
        <v>255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</row>
    <row r="53" spans="1:19" ht="12" customHeight="1">
      <c r="A53" s="68" t="s">
        <v>220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</row>
    <row r="54" spans="1:19" ht="12" customHeight="1">
      <c r="A54" s="74" t="s">
        <v>256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</row>
    <row r="55" spans="1:19">
      <c r="A55" s="74" t="s">
        <v>257</v>
      </c>
    </row>
    <row r="56" spans="1:19" ht="12" customHeight="1">
      <c r="A56" s="74" t="s">
        <v>63</v>
      </c>
    </row>
    <row r="57" spans="1:19" ht="12" customHeight="1">
      <c r="A57" s="74" t="s">
        <v>60</v>
      </c>
    </row>
    <row r="58" spans="1:19" ht="12" customHeight="1">
      <c r="A58" s="74" t="s">
        <v>219</v>
      </c>
    </row>
    <row r="59" spans="1:19">
      <c r="A59" s="68" t="s">
        <v>258</v>
      </c>
    </row>
    <row r="60" spans="1:19">
      <c r="A60" s="68" t="s">
        <v>259</v>
      </c>
      <c r="B60" s="68"/>
    </row>
  </sheetData>
  <sheetProtection algorithmName="SHA-512" hashValue="KpKJAS/51xawaBSaD++c3gIHxF1Yizy851ItO9ugqXa08m5LBXy5Q6x/8717bhP9aC6tc+EYQtRVnFvE5nwM/w==" saltValue="KIiBY4ZkseDZjUm3tj9c+w==" spinCount="100000" sheet="1" objects="1" scenarios="1"/>
  <protectedRanges>
    <protectedRange sqref="D10:J11 D13:Q14 D16:E16 B20:S49" name="範囲1"/>
  </protectedRanges>
  <mergeCells count="103">
    <mergeCell ref="C7:R8"/>
    <mergeCell ref="A10:C11"/>
    <mergeCell ref="D10:J11"/>
    <mergeCell ref="K10:K11"/>
    <mergeCell ref="D13:Q14"/>
    <mergeCell ref="D16:E16"/>
    <mergeCell ref="R18:S19"/>
    <mergeCell ref="B20:C20"/>
    <mergeCell ref="F20:P20"/>
    <mergeCell ref="R20:S20"/>
    <mergeCell ref="B21:C21"/>
    <mergeCell ref="F21:P21"/>
    <mergeCell ref="R21:S21"/>
    <mergeCell ref="A18:A19"/>
    <mergeCell ref="B18:C19"/>
    <mergeCell ref="D18:D19"/>
    <mergeCell ref="E18:E19"/>
    <mergeCell ref="F18:P19"/>
    <mergeCell ref="Q18:Q19"/>
    <mergeCell ref="B24:C24"/>
    <mergeCell ref="F24:P24"/>
    <mergeCell ref="R24:S24"/>
    <mergeCell ref="B25:C25"/>
    <mergeCell ref="F25:P25"/>
    <mergeCell ref="R25:S25"/>
    <mergeCell ref="B22:C22"/>
    <mergeCell ref="F22:P22"/>
    <mergeCell ref="R22:S22"/>
    <mergeCell ref="B23:C23"/>
    <mergeCell ref="F23:P23"/>
    <mergeCell ref="R23:S23"/>
    <mergeCell ref="B28:C28"/>
    <mergeCell ref="F28:P28"/>
    <mergeCell ref="R28:S28"/>
    <mergeCell ref="B29:C29"/>
    <mergeCell ref="F29:P29"/>
    <mergeCell ref="R29:S29"/>
    <mergeCell ref="B26:C26"/>
    <mergeCell ref="F26:P26"/>
    <mergeCell ref="R26:S26"/>
    <mergeCell ref="B27:C27"/>
    <mergeCell ref="F27:P27"/>
    <mergeCell ref="R27:S27"/>
    <mergeCell ref="B32:C32"/>
    <mergeCell ref="F32:P32"/>
    <mergeCell ref="R32:S32"/>
    <mergeCell ref="B33:C33"/>
    <mergeCell ref="F33:P33"/>
    <mergeCell ref="R33:S33"/>
    <mergeCell ref="B30:C30"/>
    <mergeCell ref="F30:P30"/>
    <mergeCell ref="R30:S30"/>
    <mergeCell ref="B31:C31"/>
    <mergeCell ref="F31:P31"/>
    <mergeCell ref="R31:S31"/>
    <mergeCell ref="B36:C36"/>
    <mergeCell ref="F36:P36"/>
    <mergeCell ref="R36:S36"/>
    <mergeCell ref="B37:C37"/>
    <mergeCell ref="F37:P37"/>
    <mergeCell ref="R37:S37"/>
    <mergeCell ref="B34:C34"/>
    <mergeCell ref="F34:P34"/>
    <mergeCell ref="R34:S34"/>
    <mergeCell ref="B35:C35"/>
    <mergeCell ref="F35:P35"/>
    <mergeCell ref="R35:S35"/>
    <mergeCell ref="B40:C40"/>
    <mergeCell ref="F40:P40"/>
    <mergeCell ref="R40:S40"/>
    <mergeCell ref="B41:C41"/>
    <mergeCell ref="F41:P41"/>
    <mergeCell ref="R41:S41"/>
    <mergeCell ref="B38:C38"/>
    <mergeCell ref="F38:P38"/>
    <mergeCell ref="R38:S38"/>
    <mergeCell ref="B39:C39"/>
    <mergeCell ref="F39:P39"/>
    <mergeCell ref="R39:S39"/>
    <mergeCell ref="B44:C44"/>
    <mergeCell ref="F44:P44"/>
    <mergeCell ref="R44:S44"/>
    <mergeCell ref="B45:C45"/>
    <mergeCell ref="F45:P45"/>
    <mergeCell ref="R45:S45"/>
    <mergeCell ref="B42:C42"/>
    <mergeCell ref="F42:P42"/>
    <mergeCell ref="R42:S42"/>
    <mergeCell ref="B43:C43"/>
    <mergeCell ref="F43:P43"/>
    <mergeCell ref="R43:S43"/>
    <mergeCell ref="B48:C48"/>
    <mergeCell ref="F48:P48"/>
    <mergeCell ref="R48:S48"/>
    <mergeCell ref="B49:C49"/>
    <mergeCell ref="F49:P49"/>
    <mergeCell ref="R49:S49"/>
    <mergeCell ref="B46:C46"/>
    <mergeCell ref="F46:P46"/>
    <mergeCell ref="R46:S46"/>
    <mergeCell ref="B47:C47"/>
    <mergeCell ref="F47:P47"/>
    <mergeCell ref="R47:S47"/>
  </mergeCells>
  <phoneticPr fontId="3"/>
  <dataValidations count="1">
    <dataValidation type="list" showInputMessage="1" showErrorMessage="1" sqref="Q20:Q49" xr:uid="{00000000-0002-0000-0900-000000000000}">
      <formula1>"術者,指導的助手"</formula1>
    </dataValidation>
  </dataValidations>
  <printOptions horizontalCentered="1"/>
  <pageMargins left="0.78740157480314965" right="0.55118110236220474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D2DC-06A3-4CC1-BF69-281A220212C7}">
  <dimension ref="A1:AE152"/>
  <sheetViews>
    <sheetView showGridLines="0" workbookViewId="0">
      <selection activeCell="D4" sqref="D4:Z5"/>
    </sheetView>
  </sheetViews>
  <sheetFormatPr defaultColWidth="2.5" defaultRowHeight="13.5"/>
  <cols>
    <col min="1" max="18" width="3" style="82" customWidth="1"/>
    <col min="19" max="28" width="3" style="81" customWidth="1"/>
    <col min="29" max="29" width="3.125" style="81" customWidth="1"/>
    <col min="30" max="16384" width="2.5" style="81"/>
  </cols>
  <sheetData>
    <row r="1" spans="1:29" s="79" customFormat="1" ht="15" customHeight="1">
      <c r="A1" s="77" t="s">
        <v>9</v>
      </c>
      <c r="B1" s="77"/>
      <c r="C1" s="77"/>
      <c r="D1" s="77"/>
      <c r="E1" s="77"/>
      <c r="F1" s="78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480" t="s">
        <v>10</v>
      </c>
      <c r="T1" s="480"/>
      <c r="U1" s="480"/>
      <c r="V1" s="480"/>
      <c r="W1" s="480"/>
      <c r="X1" s="480"/>
      <c r="Y1" s="480"/>
      <c r="Z1" s="480"/>
      <c r="AA1" s="480"/>
      <c r="AB1" s="480"/>
      <c r="AC1" s="480"/>
    </row>
    <row r="2" spans="1:29" ht="1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100" t="s">
        <v>275</v>
      </c>
    </row>
    <row r="3" spans="1:29" ht="24" customHeight="1">
      <c r="R3" s="83"/>
    </row>
    <row r="4" spans="1:29" ht="22.5" customHeight="1">
      <c r="C4" s="81"/>
      <c r="D4" s="555" t="s">
        <v>276</v>
      </c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3"/>
    </row>
    <row r="5" spans="1:29" ht="22.5" customHeight="1">
      <c r="C5" s="84"/>
      <c r="D5" s="556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  <c r="Y5" s="557"/>
      <c r="Z5" s="558"/>
    </row>
    <row r="6" spans="1:29" s="91" customFormat="1" ht="12">
      <c r="A6" s="82"/>
      <c r="B6" s="82"/>
      <c r="C6" s="82"/>
      <c r="D6" s="82"/>
      <c r="E6" s="82"/>
      <c r="F6" s="85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</row>
    <row r="7" spans="1:29" s="91" customFormat="1" ht="13.5" customHeight="1">
      <c r="A7" s="82"/>
      <c r="B7" s="82"/>
      <c r="C7" s="82"/>
      <c r="D7" s="82"/>
      <c r="E7" s="82"/>
      <c r="F7" s="85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</row>
    <row r="8" spans="1:29" s="91" customFormat="1" ht="13.5" customHeight="1">
      <c r="C8" s="82" t="s">
        <v>277</v>
      </c>
      <c r="E8" s="82"/>
      <c r="F8" s="82"/>
      <c r="G8" s="85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29" s="91" customFormat="1" ht="13.5" customHeight="1">
      <c r="C9" s="91" t="s">
        <v>278</v>
      </c>
    </row>
    <row r="10" spans="1:29" s="91" customFormat="1" ht="13.5" customHeight="1">
      <c r="C10" s="92" t="s">
        <v>279</v>
      </c>
      <c r="I10" s="91" t="s">
        <v>280</v>
      </c>
    </row>
    <row r="11" spans="1:29" s="91" customFormat="1" ht="13.5" customHeight="1">
      <c r="C11" s="92"/>
    </row>
    <row r="12" spans="1:29" s="91" customFormat="1" ht="13.5" customHeight="1">
      <c r="C12" s="113" t="s">
        <v>281</v>
      </c>
    </row>
    <row r="13" spans="1:29" s="91" customFormat="1" ht="13.5" customHeight="1">
      <c r="C13" s="113" t="s">
        <v>282</v>
      </c>
    </row>
    <row r="14" spans="1:29" s="91" customFormat="1" ht="13.5" customHeight="1">
      <c r="C14" s="114" t="s">
        <v>283</v>
      </c>
      <c r="D14" s="92"/>
    </row>
    <row r="15" spans="1:29" s="91" customFormat="1" ht="13.5" customHeight="1">
      <c r="C15" s="113"/>
      <c r="D15" s="92"/>
    </row>
    <row r="16" spans="1:29" s="91" customFormat="1" ht="13.5" customHeight="1">
      <c r="C16" s="113"/>
      <c r="D16" s="92"/>
    </row>
    <row r="17" spans="3:5" s="91" customFormat="1" ht="13.5" customHeight="1">
      <c r="C17" s="114"/>
      <c r="D17" s="92"/>
    </row>
    <row r="18" spans="3:5" s="91" customFormat="1" ht="13.5" customHeight="1">
      <c r="D18" s="92"/>
    </row>
    <row r="19" spans="3:5" s="91" customFormat="1" ht="13.5" customHeight="1">
      <c r="C19" s="91" t="s">
        <v>284</v>
      </c>
      <c r="E19" s="92"/>
    </row>
    <row r="20" spans="3:5" s="91" customFormat="1" ht="13.5" customHeight="1">
      <c r="E20" s="92"/>
    </row>
    <row r="21" spans="3:5" s="91" customFormat="1" ht="13.5" customHeight="1">
      <c r="E21" s="92"/>
    </row>
    <row r="22" spans="3:5" s="91" customFormat="1" ht="13.5" customHeight="1">
      <c r="C22" s="91" t="s">
        <v>285</v>
      </c>
      <c r="E22" s="92"/>
    </row>
    <row r="23" spans="3:5" s="91" customFormat="1" ht="13.5" customHeight="1">
      <c r="C23" s="91" t="s">
        <v>286</v>
      </c>
      <c r="E23" s="92"/>
    </row>
    <row r="24" spans="3:5" s="91" customFormat="1" ht="13.5" customHeight="1">
      <c r="E24" s="92"/>
    </row>
    <row r="25" spans="3:5" s="91" customFormat="1" ht="13.5" customHeight="1">
      <c r="E25" s="92"/>
    </row>
    <row r="26" spans="3:5" s="91" customFormat="1" ht="13.5" customHeight="1">
      <c r="C26" s="91" t="s">
        <v>287</v>
      </c>
      <c r="E26" s="92"/>
    </row>
    <row r="27" spans="3:5" s="91" customFormat="1" ht="13.5" customHeight="1">
      <c r="C27" s="91" t="s">
        <v>288</v>
      </c>
      <c r="E27" s="92"/>
    </row>
    <row r="28" spans="3:5" s="91" customFormat="1" ht="13.5" customHeight="1">
      <c r="C28" s="91" t="s">
        <v>289</v>
      </c>
      <c r="E28" s="92"/>
    </row>
    <row r="29" spans="3:5" s="91" customFormat="1" ht="13.5" customHeight="1"/>
    <row r="30" spans="3:5" s="91" customFormat="1" ht="13.5" customHeight="1"/>
    <row r="31" spans="3:5" s="91" customFormat="1" ht="13.5" customHeight="1"/>
    <row r="32" spans="3:5" s="91" customFormat="1" ht="13.5" customHeight="1">
      <c r="C32" s="91" t="s">
        <v>290</v>
      </c>
    </row>
    <row r="33" spans="1:31" s="91" customFormat="1" ht="13.5" customHeight="1"/>
    <row r="34" spans="1:31" s="91" customFormat="1" ht="13.5" customHeight="1"/>
    <row r="35" spans="1:31" s="91" customFormat="1" ht="13.5" customHeight="1"/>
    <row r="36" spans="1:31" s="91" customFormat="1" ht="13.5" customHeight="1"/>
    <row r="37" spans="1:31" s="91" customFormat="1" ht="18.75" customHeight="1">
      <c r="B37" s="115" t="s">
        <v>291</v>
      </c>
      <c r="C37" s="115"/>
      <c r="D37" s="115" t="s">
        <v>292</v>
      </c>
    </row>
    <row r="38" spans="1:31" s="91" customFormat="1" ht="13.5" customHeight="1"/>
    <row r="39" spans="1:31" s="91" customFormat="1" ht="13.5" customHeight="1"/>
    <row r="40" spans="1:31" s="91" customFormat="1" ht="13.5" customHeight="1"/>
    <row r="41" spans="1:31" s="91" customFormat="1" ht="12"/>
    <row r="42" spans="1:31" ht="27" customHeight="1">
      <c r="A42" s="81"/>
      <c r="B42" s="81"/>
      <c r="C42" s="81"/>
      <c r="D42" s="81"/>
      <c r="E42" s="81"/>
      <c r="F42" s="81"/>
      <c r="G42" s="81"/>
      <c r="H42" s="81"/>
      <c r="I42" s="81"/>
      <c r="J42" s="559" t="s">
        <v>34</v>
      </c>
      <c r="K42" s="559"/>
      <c r="L42" s="559"/>
      <c r="M42" s="560"/>
      <c r="N42" s="561"/>
      <c r="O42" s="562"/>
      <c r="P42" s="562"/>
      <c r="Q42" s="562"/>
      <c r="R42" s="562"/>
      <c r="S42" s="562"/>
      <c r="T42" s="562"/>
      <c r="U42" s="562"/>
      <c r="V42" s="562"/>
      <c r="W42" s="562"/>
      <c r="X42" s="563"/>
      <c r="Z42" s="88" t="s">
        <v>55</v>
      </c>
      <c r="AE42" s="87"/>
    </row>
    <row r="43" spans="1:31" ht="12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spans="1:31" s="79" customFormat="1" ht="11.25">
      <c r="Y44" s="116" t="s">
        <v>293</v>
      </c>
    </row>
    <row r="45" spans="1:3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spans="1:3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</row>
    <row r="47" spans="1:3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3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</row>
    <row r="49" s="81" customFormat="1"/>
    <row r="50" s="81" customFormat="1"/>
    <row r="51" s="81" customFormat="1"/>
    <row r="52" s="81" customFormat="1"/>
    <row r="53" s="81" customFormat="1"/>
    <row r="54" s="81" customFormat="1"/>
    <row r="55" s="81" customFormat="1"/>
    <row r="56" s="81" customFormat="1"/>
    <row r="57" s="81" customFormat="1"/>
    <row r="58" s="81" customFormat="1"/>
    <row r="59" s="81" customFormat="1"/>
    <row r="60" s="81" customFormat="1"/>
    <row r="61" s="81" customFormat="1"/>
    <row r="62" s="81" customFormat="1"/>
    <row r="63" s="81" customFormat="1"/>
    <row r="64" s="81" customFormat="1"/>
    <row r="65" s="81" customFormat="1"/>
    <row r="66" s="81" customFormat="1"/>
    <row r="67" s="81" customFormat="1"/>
    <row r="68" s="81" customFormat="1"/>
    <row r="69" s="81" customFormat="1"/>
    <row r="70" s="81" customFormat="1"/>
    <row r="71" s="81" customFormat="1"/>
    <row r="72" s="81" customFormat="1"/>
    <row r="73" s="81" customFormat="1"/>
    <row r="74" s="81" customFormat="1"/>
    <row r="75" s="81" customFormat="1"/>
    <row r="76" s="81" customFormat="1"/>
    <row r="77" s="81" customFormat="1"/>
    <row r="78" s="81" customFormat="1"/>
    <row r="79" s="81" customFormat="1"/>
    <row r="80" s="81" customFormat="1"/>
    <row r="81" s="81" customFormat="1"/>
    <row r="82" s="81" customFormat="1"/>
    <row r="83" s="81" customFormat="1"/>
    <row r="84" s="81" customFormat="1"/>
    <row r="85" s="81" customFormat="1"/>
    <row r="86" s="81" customFormat="1"/>
    <row r="87" s="81" customFormat="1"/>
    <row r="88" s="81" customFormat="1"/>
    <row r="89" s="81" customFormat="1"/>
    <row r="90" s="81" customFormat="1"/>
    <row r="91" s="81" customFormat="1"/>
    <row r="92" s="81" customFormat="1"/>
    <row r="93" s="81" customFormat="1"/>
    <row r="94" s="81" customFormat="1"/>
    <row r="95" s="81" customFormat="1"/>
    <row r="96" s="81" customFormat="1"/>
    <row r="97" s="81" customFormat="1"/>
    <row r="98" s="81" customFormat="1"/>
    <row r="99" s="81" customFormat="1"/>
    <row r="100" s="81" customFormat="1"/>
    <row r="101" s="81" customFormat="1"/>
    <row r="102" s="81" customFormat="1"/>
    <row r="103" s="81" customFormat="1"/>
    <row r="104" s="81" customFormat="1"/>
    <row r="105" s="81" customFormat="1"/>
    <row r="106" s="81" customFormat="1"/>
    <row r="107" s="81" customFormat="1"/>
    <row r="108" s="81" customFormat="1"/>
    <row r="109" s="81" customFormat="1"/>
    <row r="110" s="81" customFormat="1"/>
    <row r="111" s="81" customFormat="1"/>
    <row r="112" s="81" customFormat="1"/>
    <row r="113" s="81" customFormat="1"/>
    <row r="114" s="81" customFormat="1"/>
    <row r="115" s="81" customFormat="1"/>
    <row r="116" s="81" customFormat="1"/>
    <row r="117" s="81" customFormat="1"/>
    <row r="118" s="81" customFormat="1"/>
    <row r="119" s="81" customFormat="1"/>
    <row r="120" s="81" customFormat="1"/>
    <row r="121" s="81" customFormat="1"/>
    <row r="122" s="81" customFormat="1"/>
    <row r="123" s="81" customFormat="1"/>
    <row r="124" s="81" customFormat="1"/>
    <row r="125" s="81" customFormat="1"/>
    <row r="126" s="81" customFormat="1"/>
    <row r="127" s="81" customFormat="1"/>
    <row r="128" s="81" customFormat="1"/>
    <row r="129" s="81" customFormat="1"/>
    <row r="130" s="81" customFormat="1"/>
    <row r="131" s="81" customFormat="1"/>
    <row r="132" s="81" customFormat="1"/>
    <row r="133" s="81" customFormat="1"/>
    <row r="134" s="81" customFormat="1"/>
    <row r="135" s="81" customFormat="1"/>
    <row r="136" s="81" customFormat="1"/>
    <row r="137" s="81" customFormat="1"/>
    <row r="138" s="81" customFormat="1"/>
    <row r="139" s="81" customFormat="1"/>
    <row r="140" s="81" customFormat="1"/>
    <row r="141" s="81" customFormat="1"/>
    <row r="142" s="81" customFormat="1"/>
    <row r="143" s="81" customFormat="1"/>
    <row r="144" s="81" customFormat="1"/>
    <row r="145" s="81" customFormat="1"/>
    <row r="146" s="81" customFormat="1"/>
    <row r="147" s="81" customFormat="1"/>
    <row r="148" s="81" customFormat="1"/>
    <row r="149" s="81" customFormat="1"/>
    <row r="150" s="81" customFormat="1"/>
    <row r="151" s="81" customFormat="1"/>
    <row r="152" s="81" customFormat="1"/>
  </sheetData>
  <sheetProtection algorithmName="SHA-512" hashValue="XK8IMrmrNoNTlfMCOPXxExQk5tgSoImnik0UPNzJfsnzOmUmKIa1W+GXVIGO+G61q+QFPYGsWhicMho7Qld5kw==" saltValue="v4EnjH3qRValy9x6pMZW0g==" spinCount="100000" sheet="1" objects="1" scenarios="1"/>
  <protectedRanges>
    <protectedRange sqref="N42:X42" name="範囲1"/>
  </protectedRanges>
  <mergeCells count="4">
    <mergeCell ref="S1:AC1"/>
    <mergeCell ref="D4:Z5"/>
    <mergeCell ref="J42:M42"/>
    <mergeCell ref="N42:X4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0DB3-B288-44B3-8464-E947C381644F}">
  <sheetPr>
    <pageSetUpPr fitToPage="1"/>
  </sheetPr>
  <dimension ref="A1:BC246"/>
  <sheetViews>
    <sheetView showGridLines="0" zoomScaleNormal="100" workbookViewId="0">
      <selection activeCell="C4" sqref="C4:Y5"/>
    </sheetView>
  </sheetViews>
  <sheetFormatPr defaultColWidth="9" defaultRowHeight="13.5"/>
  <cols>
    <col min="1" max="18" width="3.125" style="21" customWidth="1"/>
    <col min="19" max="29" width="3.125" style="1" customWidth="1"/>
    <col min="30" max="16384" width="9" style="1"/>
  </cols>
  <sheetData>
    <row r="1" spans="1:55" s="2" customFormat="1" ht="12" customHeight="1">
      <c r="A1" s="17" t="s">
        <v>9</v>
      </c>
      <c r="B1" s="17"/>
      <c r="C1" s="17"/>
      <c r="D1" s="17"/>
      <c r="E1" s="17"/>
      <c r="F1" s="1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98" t="s">
        <v>10</v>
      </c>
    </row>
    <row r="2" spans="1:5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98" t="s">
        <v>190</v>
      </c>
    </row>
    <row r="3" spans="1:55">
      <c r="Q3" s="26"/>
      <c r="R3" s="1"/>
    </row>
    <row r="4" spans="1:55" ht="15" customHeight="1">
      <c r="C4" s="191" t="s">
        <v>211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3"/>
    </row>
    <row r="5" spans="1:55" ht="15" customHeight="1">
      <c r="B5" s="27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6"/>
    </row>
    <row r="6" spans="1:55">
      <c r="E6" s="22"/>
      <c r="R6" s="1"/>
    </row>
    <row r="7" spans="1:55">
      <c r="A7" s="23"/>
      <c r="B7" s="23"/>
      <c r="C7" s="23"/>
      <c r="D7" s="23"/>
      <c r="E7" s="23"/>
      <c r="F7" s="23"/>
      <c r="G7" s="23"/>
      <c r="H7" s="23"/>
      <c r="I7" s="23"/>
      <c r="J7" s="23"/>
      <c r="K7" s="1"/>
      <c r="L7" s="1"/>
      <c r="M7" s="1"/>
      <c r="N7" s="1"/>
      <c r="O7" s="1"/>
      <c r="P7" s="1"/>
      <c r="Q7" s="1"/>
      <c r="R7" s="1"/>
      <c r="U7" s="197" t="s">
        <v>339</v>
      </c>
      <c r="V7" s="235"/>
      <c r="W7" s="28" t="s">
        <v>20</v>
      </c>
      <c r="X7" s="30"/>
      <c r="Y7" s="23" t="s">
        <v>32</v>
      </c>
      <c r="Z7" s="30"/>
      <c r="AA7" s="23" t="s">
        <v>33</v>
      </c>
    </row>
    <row r="8" spans="1:55" ht="7.5" customHeight="1">
      <c r="J8" s="9"/>
      <c r="R8" s="1"/>
    </row>
    <row r="9" spans="1:55" s="8" customFormat="1" ht="24" customHeight="1">
      <c r="A9" s="103" t="s">
        <v>34</v>
      </c>
      <c r="C9" s="49"/>
      <c r="D9" s="49"/>
      <c r="E9" s="51"/>
      <c r="F9" s="236">
        <f>'１'!F14</f>
        <v>0</v>
      </c>
      <c r="G9" s="237"/>
      <c r="H9" s="237"/>
      <c r="I9" s="237"/>
      <c r="J9" s="237"/>
      <c r="K9" s="237"/>
      <c r="L9" s="237"/>
      <c r="M9" s="237"/>
      <c r="N9" s="237"/>
      <c r="O9" s="237"/>
      <c r="P9" s="238"/>
      <c r="Q9" s="9"/>
      <c r="R9" s="103"/>
      <c r="S9" s="14"/>
      <c r="T9" s="14"/>
      <c r="U9" s="14"/>
      <c r="V9" s="14"/>
      <c r="W9" s="14"/>
      <c r="X9" s="14"/>
      <c r="Y9" s="14"/>
      <c r="Z9" s="14"/>
      <c r="AA9" s="14"/>
      <c r="AC9" s="15"/>
      <c r="AD9" s="40"/>
      <c r="AE9" s="36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</row>
    <row r="10" spans="1:55" ht="7.5" customHeight="1">
      <c r="A10" s="28"/>
      <c r="B10" s="28"/>
      <c r="C10" s="28"/>
      <c r="D10" s="28"/>
      <c r="R10" s="1"/>
    </row>
    <row r="11" spans="1:55" s="32" customFormat="1">
      <c r="A11" s="21" t="s">
        <v>42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55" ht="7.5" customHeight="1">
      <c r="R12" s="1"/>
    </row>
    <row r="13" spans="1:55" ht="18.75" customHeight="1">
      <c r="B13" s="230"/>
      <c r="C13" s="231"/>
      <c r="D13" s="28" t="s">
        <v>35</v>
      </c>
      <c r="E13" s="230"/>
      <c r="F13" s="231"/>
      <c r="G13" s="28" t="s">
        <v>36</v>
      </c>
      <c r="H13" s="232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4"/>
    </row>
    <row r="14" spans="1:55" ht="6" customHeight="1">
      <c r="B14" s="33"/>
      <c r="C14" s="33"/>
      <c r="D14" s="28"/>
      <c r="E14" s="33"/>
      <c r="F14" s="33"/>
      <c r="G14" s="28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55" ht="18.75" customHeight="1">
      <c r="B15" s="230"/>
      <c r="C15" s="231"/>
      <c r="D15" s="28" t="s">
        <v>35</v>
      </c>
      <c r="E15" s="230"/>
      <c r="F15" s="231"/>
      <c r="G15" s="28" t="s">
        <v>36</v>
      </c>
      <c r="H15" s="232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4"/>
    </row>
    <row r="16" spans="1:55" ht="6" customHeight="1">
      <c r="B16" s="33"/>
      <c r="C16" s="33"/>
      <c r="D16" s="28"/>
      <c r="E16" s="33"/>
      <c r="F16" s="33"/>
      <c r="G16" s="28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2:27" ht="18.75" customHeight="1">
      <c r="B17" s="230"/>
      <c r="C17" s="231"/>
      <c r="D17" s="28" t="s">
        <v>35</v>
      </c>
      <c r="E17" s="230"/>
      <c r="F17" s="231"/>
      <c r="G17" s="28" t="s">
        <v>36</v>
      </c>
      <c r="H17" s="232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4"/>
    </row>
    <row r="18" spans="2:27" ht="6" customHeight="1">
      <c r="B18" s="33"/>
      <c r="C18" s="33"/>
      <c r="D18" s="28"/>
      <c r="E18" s="33"/>
      <c r="F18" s="33"/>
      <c r="G18" s="28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2:27" ht="18.75" customHeight="1">
      <c r="B19" s="230"/>
      <c r="C19" s="231"/>
      <c r="D19" s="28" t="s">
        <v>35</v>
      </c>
      <c r="E19" s="230"/>
      <c r="F19" s="231"/>
      <c r="G19" s="28" t="s">
        <v>36</v>
      </c>
      <c r="H19" s="232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4"/>
    </row>
    <row r="20" spans="2:27" ht="6" customHeight="1">
      <c r="B20" s="33"/>
      <c r="C20" s="33"/>
      <c r="D20" s="28"/>
      <c r="E20" s="33"/>
      <c r="F20" s="33"/>
      <c r="G20" s="28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2:27" ht="18.75" customHeight="1">
      <c r="B21" s="230"/>
      <c r="C21" s="231"/>
      <c r="D21" s="28" t="s">
        <v>35</v>
      </c>
      <c r="E21" s="230"/>
      <c r="F21" s="231"/>
      <c r="G21" s="28" t="s">
        <v>36</v>
      </c>
      <c r="H21" s="232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4"/>
    </row>
    <row r="22" spans="2:27" ht="6" customHeight="1">
      <c r="B22" s="33"/>
      <c r="C22" s="33"/>
      <c r="D22" s="28"/>
      <c r="E22" s="33"/>
      <c r="F22" s="33"/>
      <c r="G22" s="28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2:27" ht="18.75" customHeight="1">
      <c r="B23" s="230"/>
      <c r="C23" s="231"/>
      <c r="D23" s="28" t="s">
        <v>35</v>
      </c>
      <c r="E23" s="230"/>
      <c r="F23" s="231"/>
      <c r="G23" s="28" t="s">
        <v>36</v>
      </c>
      <c r="H23" s="232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4"/>
    </row>
    <row r="24" spans="2:27" ht="6" customHeight="1">
      <c r="B24" s="33"/>
      <c r="C24" s="33"/>
      <c r="D24" s="28"/>
      <c r="E24" s="33"/>
      <c r="F24" s="33"/>
      <c r="G24" s="28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2:27" ht="18.75" customHeight="1">
      <c r="B25" s="230"/>
      <c r="C25" s="231"/>
      <c r="D25" s="28" t="s">
        <v>35</v>
      </c>
      <c r="E25" s="230"/>
      <c r="F25" s="231"/>
      <c r="G25" s="28" t="s">
        <v>36</v>
      </c>
      <c r="H25" s="232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4"/>
    </row>
    <row r="26" spans="2:27" ht="6" customHeight="1">
      <c r="B26" s="33"/>
      <c r="C26" s="33"/>
      <c r="D26" s="28"/>
      <c r="E26" s="33"/>
      <c r="F26" s="33"/>
      <c r="G26" s="28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2:27" ht="18.75" customHeight="1">
      <c r="B27" s="230"/>
      <c r="C27" s="231"/>
      <c r="D27" s="28" t="s">
        <v>35</v>
      </c>
      <c r="E27" s="230"/>
      <c r="F27" s="231"/>
      <c r="G27" s="28" t="s">
        <v>36</v>
      </c>
      <c r="H27" s="232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4"/>
    </row>
    <row r="28" spans="2:27" ht="6" customHeight="1">
      <c r="B28" s="33"/>
      <c r="C28" s="33"/>
      <c r="D28" s="28"/>
      <c r="E28" s="33"/>
      <c r="F28" s="33"/>
      <c r="G28" s="28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spans="2:27" ht="18.75" customHeight="1">
      <c r="B29" s="230"/>
      <c r="C29" s="231"/>
      <c r="D29" s="28" t="s">
        <v>35</v>
      </c>
      <c r="E29" s="230"/>
      <c r="F29" s="231"/>
      <c r="G29" s="28" t="s">
        <v>36</v>
      </c>
      <c r="H29" s="232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4"/>
    </row>
    <row r="30" spans="2:27" ht="6" customHeight="1">
      <c r="B30" s="33"/>
      <c r="C30" s="33"/>
      <c r="D30" s="28"/>
      <c r="E30" s="33"/>
      <c r="F30" s="33"/>
      <c r="G30" s="28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2:27" ht="18.75" customHeight="1">
      <c r="B31" s="230"/>
      <c r="C31" s="231"/>
      <c r="D31" s="28" t="s">
        <v>35</v>
      </c>
      <c r="E31" s="230"/>
      <c r="F31" s="231"/>
      <c r="G31" s="28" t="s">
        <v>36</v>
      </c>
      <c r="H31" s="232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4"/>
    </row>
    <row r="32" spans="2:27" ht="6" customHeight="1">
      <c r="B32" s="33"/>
      <c r="C32" s="33"/>
      <c r="D32" s="28"/>
      <c r="E32" s="33"/>
      <c r="F32" s="33"/>
      <c r="G32" s="28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1:27" ht="18.75" customHeight="1">
      <c r="B33" s="230"/>
      <c r="C33" s="231"/>
      <c r="D33" s="28" t="s">
        <v>35</v>
      </c>
      <c r="E33" s="230"/>
      <c r="F33" s="231"/>
      <c r="G33" s="28" t="s">
        <v>36</v>
      </c>
      <c r="H33" s="232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4"/>
    </row>
    <row r="34" spans="1:27" ht="6" customHeight="1">
      <c r="B34" s="33"/>
      <c r="C34" s="33"/>
      <c r="D34" s="28"/>
      <c r="E34" s="33"/>
      <c r="F34" s="33"/>
      <c r="G34" s="28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1:27" ht="18.75" customHeight="1">
      <c r="B35" s="230"/>
      <c r="C35" s="231"/>
      <c r="D35" s="28" t="s">
        <v>35</v>
      </c>
      <c r="E35" s="230"/>
      <c r="F35" s="231"/>
      <c r="G35" s="28" t="s">
        <v>36</v>
      </c>
      <c r="H35" s="232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4"/>
    </row>
    <row r="36" spans="1:27" ht="6" customHeight="1">
      <c r="B36" s="33"/>
      <c r="C36" s="33"/>
      <c r="D36" s="28"/>
      <c r="E36" s="33"/>
      <c r="F36" s="33"/>
      <c r="G36" s="28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ht="18.75" customHeight="1">
      <c r="B37" s="230"/>
      <c r="C37" s="231"/>
      <c r="D37" s="28" t="s">
        <v>35</v>
      </c>
      <c r="E37" s="230"/>
      <c r="F37" s="231"/>
      <c r="G37" s="28" t="s">
        <v>36</v>
      </c>
      <c r="H37" s="232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4"/>
    </row>
    <row r="38" spans="1:27" ht="6" customHeight="1">
      <c r="B38" s="33"/>
      <c r="C38" s="33"/>
      <c r="D38" s="28"/>
      <c r="E38" s="33"/>
      <c r="F38" s="33"/>
      <c r="G38" s="28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7" ht="18.75" customHeight="1">
      <c r="B39" s="230"/>
      <c r="C39" s="231"/>
      <c r="D39" s="28" t="s">
        <v>35</v>
      </c>
      <c r="E39" s="230"/>
      <c r="F39" s="231"/>
      <c r="G39" s="28" t="s">
        <v>36</v>
      </c>
      <c r="H39" s="232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4"/>
    </row>
    <row r="40" spans="1:27" ht="6" customHeight="1">
      <c r="B40" s="33"/>
      <c r="C40" s="33"/>
      <c r="D40" s="28"/>
      <c r="E40" s="33"/>
      <c r="F40" s="33"/>
      <c r="G40" s="28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1:27" ht="18.75" customHeight="1">
      <c r="B41" s="230"/>
      <c r="C41" s="231"/>
      <c r="D41" s="28" t="s">
        <v>35</v>
      </c>
      <c r="E41" s="230"/>
      <c r="F41" s="231"/>
      <c r="G41" s="28" t="s">
        <v>36</v>
      </c>
      <c r="H41" s="232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4"/>
    </row>
    <row r="42" spans="1:27" ht="6" customHeight="1">
      <c r="B42" s="33"/>
      <c r="C42" s="33"/>
      <c r="D42" s="28"/>
      <c r="E42" s="33"/>
      <c r="F42" s="33"/>
      <c r="G42" s="28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27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27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27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7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7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</sheetData>
  <sheetProtection algorithmName="SHA-512" hashValue="AMyUZCppcAcO/kjnxFFB5yzSW0nNkrqsiya1/T3iD7pwCmiX14O7Gja/EjooGhm5YsemfzCI2tftxEmqchBmVA==" saltValue="NUBq0jqQxmDPBSS1MuMcLQ==" spinCount="100000" sheet="1" objects="1" scenarios="1"/>
  <protectedRanges>
    <protectedRange sqref="U7:V7 X7 Z7 F9:P9 B13:C13 E13:F13 H13:AA13 B15:C15 E15:F15 H15:AA15 B17:C17 E17:F17 H17:AA17 H19:AA19 H21:AA21 H23:AA23 H25:AA25 H27:AA27 H29:AA29 H31:AA31 H33:AA33" name="範囲1"/>
    <protectedRange sqref="C4:Y5" name="範囲1_1"/>
  </protectedRanges>
  <mergeCells count="48">
    <mergeCell ref="C4:Y5"/>
    <mergeCell ref="U7:V7"/>
    <mergeCell ref="F9:P9"/>
    <mergeCell ref="B13:C13"/>
    <mergeCell ref="E13:F13"/>
    <mergeCell ref="H13:AA13"/>
    <mergeCell ref="B15:C15"/>
    <mergeCell ref="E15:F15"/>
    <mergeCell ref="H15:AA15"/>
    <mergeCell ref="B17:C17"/>
    <mergeCell ref="E17:F17"/>
    <mergeCell ref="H17:AA17"/>
    <mergeCell ref="B19:C19"/>
    <mergeCell ref="E19:F19"/>
    <mergeCell ref="H19:AA19"/>
    <mergeCell ref="B21:C21"/>
    <mergeCell ref="E21:F21"/>
    <mergeCell ref="H21:AA21"/>
    <mergeCell ref="B23:C23"/>
    <mergeCell ref="E23:F23"/>
    <mergeCell ref="H23:AA23"/>
    <mergeCell ref="B25:C25"/>
    <mergeCell ref="E25:F25"/>
    <mergeCell ref="H25:AA25"/>
    <mergeCell ref="B27:C27"/>
    <mergeCell ref="E27:F27"/>
    <mergeCell ref="H27:AA27"/>
    <mergeCell ref="B29:C29"/>
    <mergeCell ref="E29:F29"/>
    <mergeCell ref="H29:AA29"/>
    <mergeCell ref="B31:C31"/>
    <mergeCell ref="E31:F31"/>
    <mergeCell ref="H31:AA31"/>
    <mergeCell ref="B33:C33"/>
    <mergeCell ref="E33:F33"/>
    <mergeCell ref="H33:AA33"/>
    <mergeCell ref="B35:C35"/>
    <mergeCell ref="E35:F35"/>
    <mergeCell ref="H35:AA35"/>
    <mergeCell ref="B37:C37"/>
    <mergeCell ref="E37:F37"/>
    <mergeCell ref="H37:AA37"/>
    <mergeCell ref="B39:C39"/>
    <mergeCell ref="E39:F39"/>
    <mergeCell ref="H39:AA39"/>
    <mergeCell ref="B41:C41"/>
    <mergeCell ref="E41:F41"/>
    <mergeCell ref="H41:AA41"/>
  </mergeCells>
  <phoneticPr fontId="3"/>
  <dataValidations count="1">
    <dataValidation imeMode="off" allowBlank="1" showInputMessage="1" showErrorMessage="1" sqref="B13:C42 E13:F42" xr:uid="{15CA03C5-5290-4270-B59C-B20D1C5C28F5}"/>
  </dataValidations>
  <printOptions horizontalCentered="1"/>
  <pageMargins left="0.78740157480314965" right="0.55118110236220474" top="0.86614173228346458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BDD2-10C0-41FA-BBC3-E39CB4AB807B}">
  <sheetPr>
    <pageSetUpPr fitToPage="1"/>
  </sheetPr>
  <dimension ref="A1:AB53"/>
  <sheetViews>
    <sheetView showGridLines="0" zoomScaleNormal="100" zoomScalePageLayoutView="85" workbookViewId="0">
      <selection activeCell="D4" sqref="D4:Z5"/>
    </sheetView>
  </sheetViews>
  <sheetFormatPr defaultColWidth="9" defaultRowHeight="13.5"/>
  <cols>
    <col min="1" max="19" width="3" style="21" customWidth="1"/>
    <col min="20" max="23" width="3" style="1" customWidth="1"/>
    <col min="24" max="24" width="3.375" style="1" customWidth="1"/>
    <col min="25" max="25" width="3" style="1" customWidth="1"/>
    <col min="26" max="27" width="3.375" style="1" customWidth="1"/>
    <col min="28" max="28" width="5.75" style="1" customWidth="1"/>
    <col min="29" max="16384" width="9" style="1"/>
  </cols>
  <sheetData>
    <row r="1" spans="1:28" s="2" customFormat="1" ht="12" customHeight="1">
      <c r="A1" s="17" t="s">
        <v>9</v>
      </c>
      <c r="B1" s="17"/>
      <c r="C1" s="17"/>
      <c r="D1" s="17"/>
      <c r="E1" s="17"/>
      <c r="F1" s="1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67" t="s">
        <v>10</v>
      </c>
      <c r="S1" s="267"/>
      <c r="T1" s="267"/>
      <c r="U1" s="267"/>
      <c r="V1" s="267"/>
      <c r="W1" s="267"/>
      <c r="X1" s="267"/>
      <c r="Y1" s="267"/>
      <c r="Z1" s="267"/>
      <c r="AA1" s="267"/>
      <c r="AB1" s="267"/>
    </row>
    <row r="2" spans="1:28" ht="12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9"/>
      <c r="S2" s="29"/>
      <c r="T2" s="29"/>
      <c r="U2" s="29"/>
      <c r="V2" s="29"/>
      <c r="W2" s="29"/>
      <c r="X2" s="29"/>
      <c r="Y2" s="29"/>
      <c r="Z2" s="29"/>
      <c r="AA2" s="29"/>
      <c r="AB2" s="98" t="s">
        <v>189</v>
      </c>
    </row>
    <row r="3" spans="1:28" ht="10.9" customHeight="1">
      <c r="S3" s="26"/>
    </row>
    <row r="4" spans="1:28" ht="13.5" customHeight="1">
      <c r="C4" s="1"/>
      <c r="D4" s="268" t="s">
        <v>235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70"/>
    </row>
    <row r="5" spans="1:28" ht="7.5" customHeight="1">
      <c r="C5" s="27"/>
      <c r="D5" s="271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3"/>
    </row>
    <row r="6" spans="1:28" ht="10.9" customHeight="1">
      <c r="F6" s="22"/>
      <c r="S6" s="1"/>
    </row>
    <row r="7" spans="1:28" s="8" customFormat="1" ht="24" customHeight="1">
      <c r="B7" s="103" t="s">
        <v>34</v>
      </c>
      <c r="D7" s="49"/>
      <c r="E7" s="49"/>
      <c r="F7" s="236">
        <f>'１'!F14</f>
        <v>0</v>
      </c>
      <c r="G7" s="237"/>
      <c r="H7" s="237"/>
      <c r="I7" s="237"/>
      <c r="J7" s="237"/>
      <c r="K7" s="237"/>
      <c r="L7" s="237"/>
      <c r="M7" s="237"/>
      <c r="N7" s="237"/>
      <c r="O7" s="237"/>
      <c r="P7" s="238"/>
      <c r="Q7" s="9"/>
      <c r="R7" s="103"/>
      <c r="S7" s="14"/>
      <c r="T7" s="14"/>
      <c r="U7" s="14"/>
      <c r="V7" s="14"/>
      <c r="W7" s="14"/>
      <c r="X7" s="14"/>
      <c r="Y7" s="14"/>
      <c r="Z7" s="14"/>
      <c r="AA7" s="14"/>
    </row>
    <row r="8" spans="1:28" ht="7.5" customHeight="1">
      <c r="F8" s="22"/>
      <c r="S8" s="1"/>
    </row>
    <row r="9" spans="1:28">
      <c r="A9" s="53" t="s">
        <v>218</v>
      </c>
      <c r="B9" s="105"/>
      <c r="C9" s="105"/>
      <c r="D9" s="106" t="s">
        <v>261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</row>
    <row r="10" spans="1:28">
      <c r="A10" s="53"/>
      <c r="C10" s="105"/>
      <c r="D10" s="106" t="s">
        <v>262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</row>
    <row r="11" spans="1:28" ht="15" customHeight="1">
      <c r="A11" s="107"/>
      <c r="B11" s="274" t="s">
        <v>233</v>
      </c>
      <c r="C11" s="274"/>
      <c r="D11" s="274"/>
      <c r="E11" s="274"/>
      <c r="F11" s="274"/>
      <c r="G11" s="275" t="s">
        <v>16</v>
      </c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7"/>
      <c r="T11" s="278" t="s">
        <v>19</v>
      </c>
      <c r="U11" s="279"/>
      <c r="V11" s="279"/>
      <c r="W11" s="279"/>
      <c r="X11" s="280"/>
      <c r="Y11" s="278" t="s">
        <v>312</v>
      </c>
      <c r="Z11" s="279"/>
      <c r="AA11" s="119" t="s">
        <v>313</v>
      </c>
      <c r="AB11" s="120" t="s">
        <v>314</v>
      </c>
    </row>
    <row r="12" spans="1:28" ht="53.25" customHeight="1">
      <c r="A12" s="110">
        <v>1</v>
      </c>
      <c r="B12" s="258"/>
      <c r="C12" s="258"/>
      <c r="D12" s="258"/>
      <c r="E12" s="258"/>
      <c r="F12" s="258"/>
      <c r="G12" s="259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1"/>
      <c r="T12" s="262"/>
      <c r="U12" s="260"/>
      <c r="V12" s="260"/>
      <c r="W12" s="260"/>
      <c r="X12" s="261"/>
      <c r="Y12" s="265"/>
      <c r="Z12" s="266"/>
      <c r="AA12" s="122"/>
      <c r="AB12" s="121"/>
    </row>
    <row r="13" spans="1:28" ht="53.25" customHeight="1">
      <c r="A13" s="110">
        <v>2</v>
      </c>
      <c r="B13" s="258"/>
      <c r="C13" s="258"/>
      <c r="D13" s="258"/>
      <c r="E13" s="258"/>
      <c r="F13" s="258"/>
      <c r="G13" s="259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1"/>
      <c r="T13" s="262"/>
      <c r="U13" s="260"/>
      <c r="V13" s="260"/>
      <c r="W13" s="260"/>
      <c r="X13" s="261"/>
      <c r="Y13" s="263"/>
      <c r="Z13" s="264"/>
      <c r="AA13" s="118"/>
      <c r="AB13" s="117"/>
    </row>
    <row r="14" spans="1:28" ht="53.25" customHeight="1">
      <c r="A14" s="110">
        <v>3</v>
      </c>
      <c r="B14" s="258"/>
      <c r="C14" s="258"/>
      <c r="D14" s="258"/>
      <c r="E14" s="258"/>
      <c r="F14" s="258"/>
      <c r="G14" s="259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1"/>
      <c r="T14" s="262"/>
      <c r="U14" s="260"/>
      <c r="V14" s="260"/>
      <c r="W14" s="260"/>
      <c r="X14" s="261"/>
      <c r="Y14" s="263"/>
      <c r="Z14" s="264"/>
      <c r="AA14" s="118"/>
      <c r="AB14" s="117"/>
    </row>
    <row r="15" spans="1:28" ht="11.25" customHeight="1">
      <c r="S15" s="1"/>
    </row>
    <row r="16" spans="1:28" s="19" customFormat="1" ht="12">
      <c r="A16" s="53" t="s">
        <v>227</v>
      </c>
      <c r="B16" s="53"/>
      <c r="C16" s="53"/>
      <c r="D16" s="58" t="s">
        <v>65</v>
      </c>
      <c r="F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</row>
    <row r="17" spans="1:28" s="19" customFormat="1" ht="12">
      <c r="A17" s="53"/>
      <c r="B17" s="53"/>
      <c r="C17" s="53"/>
      <c r="D17" s="58" t="s">
        <v>228</v>
      </c>
      <c r="F17" s="53"/>
      <c r="H17" s="53"/>
      <c r="I17" s="53"/>
      <c r="J17" s="53"/>
      <c r="K17" s="53"/>
      <c r="L17" s="53"/>
      <c r="M17" s="53"/>
      <c r="O17" s="53"/>
      <c r="P17" s="53"/>
      <c r="Q17" s="53"/>
      <c r="R17" s="53"/>
    </row>
    <row r="18" spans="1:28" s="19" customFormat="1" ht="12">
      <c r="A18" s="53"/>
      <c r="B18" s="53"/>
      <c r="C18" s="53"/>
      <c r="D18" s="58" t="s">
        <v>263</v>
      </c>
      <c r="F18" s="53"/>
      <c r="H18" s="53"/>
      <c r="I18" s="53"/>
      <c r="J18" s="53"/>
      <c r="K18" s="53"/>
      <c r="L18" s="53"/>
      <c r="M18" s="53"/>
      <c r="O18" s="53"/>
      <c r="P18" s="53"/>
      <c r="Q18" s="53"/>
      <c r="R18" s="53"/>
    </row>
    <row r="19" spans="1:28" ht="18.75" customHeight="1">
      <c r="A19" s="107"/>
      <c r="B19" s="243" t="s">
        <v>17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5" t="s">
        <v>234</v>
      </c>
      <c r="X19" s="246"/>
      <c r="Y19" s="246"/>
      <c r="Z19" s="246"/>
      <c r="AA19" s="246"/>
      <c r="AB19" s="247"/>
    </row>
    <row r="20" spans="1:28" ht="22.5" customHeight="1">
      <c r="A20" s="110">
        <v>1</v>
      </c>
      <c r="B20" s="245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55"/>
      <c r="X20" s="256"/>
      <c r="Y20" s="256"/>
      <c r="Z20" s="256"/>
      <c r="AA20" s="256"/>
      <c r="AB20" s="257"/>
    </row>
    <row r="21" spans="1:28" ht="22.5" customHeight="1">
      <c r="A21" s="110">
        <v>2</v>
      </c>
      <c r="B21" s="245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55"/>
      <c r="X21" s="256"/>
      <c r="Y21" s="256"/>
      <c r="Z21" s="256"/>
      <c r="AA21" s="256"/>
      <c r="AB21" s="257"/>
    </row>
    <row r="22" spans="1:28" ht="22.5" customHeight="1">
      <c r="A22" s="110">
        <v>3</v>
      </c>
      <c r="B22" s="245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55"/>
      <c r="X22" s="256"/>
      <c r="Y22" s="256"/>
      <c r="Z22" s="256"/>
      <c r="AA22" s="256"/>
      <c r="AB22" s="257"/>
    </row>
    <row r="23" spans="1:28" ht="22.5" customHeight="1">
      <c r="A23" s="110">
        <v>4</v>
      </c>
      <c r="B23" s="245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55"/>
      <c r="X23" s="256"/>
      <c r="Y23" s="256"/>
      <c r="Z23" s="256"/>
      <c r="AA23" s="256"/>
      <c r="AB23" s="257"/>
    </row>
    <row r="24" spans="1:28" ht="22.5" customHeight="1">
      <c r="A24" s="110">
        <v>5</v>
      </c>
      <c r="B24" s="245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55"/>
      <c r="X24" s="256"/>
      <c r="Y24" s="256"/>
      <c r="Z24" s="256"/>
      <c r="AA24" s="256"/>
      <c r="AB24" s="257"/>
    </row>
    <row r="25" spans="1:28" ht="22.5" customHeight="1">
      <c r="A25" s="110">
        <v>6</v>
      </c>
      <c r="B25" s="245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55"/>
      <c r="X25" s="256"/>
      <c r="Y25" s="256"/>
      <c r="Z25" s="256"/>
      <c r="AA25" s="256"/>
      <c r="AB25" s="257"/>
    </row>
    <row r="26" spans="1:28" ht="22.5" customHeight="1">
      <c r="A26" s="110">
        <v>7</v>
      </c>
      <c r="B26" s="253" t="s">
        <v>226</v>
      </c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5"/>
      <c r="X26" s="256"/>
      <c r="Y26" s="256"/>
      <c r="Z26" s="256"/>
      <c r="AA26" s="256"/>
      <c r="AB26" s="257"/>
    </row>
    <row r="27" spans="1:28" ht="11.25" customHeight="1">
      <c r="C27" s="102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2"/>
      <c r="U27" s="102"/>
      <c r="V27" s="102"/>
      <c r="W27" s="102"/>
      <c r="X27" s="102"/>
      <c r="Y27" s="102"/>
      <c r="Z27" s="102"/>
      <c r="AA27" s="102"/>
      <c r="AB27" s="102"/>
    </row>
    <row r="28" spans="1:28" s="19" customFormat="1" ht="12">
      <c r="A28" s="21" t="s">
        <v>229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28" s="19" customFormat="1" ht="12.75" customHeight="1">
      <c r="A29" s="21"/>
      <c r="B29" s="58" t="s">
        <v>230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28" ht="19.899999999999999" customHeight="1">
      <c r="A30" s="107"/>
      <c r="B30" s="240" t="s">
        <v>48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51" t="s">
        <v>234</v>
      </c>
      <c r="X30" s="251"/>
      <c r="Y30" s="251"/>
      <c r="Z30" s="251"/>
      <c r="AA30" s="251"/>
      <c r="AB30" s="251"/>
    </row>
    <row r="31" spans="1:28" ht="22.5" customHeight="1">
      <c r="A31" s="110">
        <v>1</v>
      </c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2"/>
      <c r="X31" s="252"/>
      <c r="Y31" s="252"/>
      <c r="Z31" s="252"/>
      <c r="AA31" s="252"/>
      <c r="AB31" s="252"/>
    </row>
    <row r="32" spans="1:28" ht="22.5" customHeight="1">
      <c r="A32" s="110">
        <v>2</v>
      </c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2"/>
      <c r="X32" s="252"/>
      <c r="Y32" s="252"/>
      <c r="Z32" s="252"/>
      <c r="AA32" s="252"/>
      <c r="AB32" s="252"/>
    </row>
    <row r="33" spans="1:28" ht="22.5" customHeight="1">
      <c r="A33" s="110">
        <v>3</v>
      </c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2"/>
      <c r="X33" s="252"/>
      <c r="Y33" s="252"/>
      <c r="Z33" s="252"/>
      <c r="AA33" s="252"/>
      <c r="AB33" s="252"/>
    </row>
    <row r="34" spans="1:28" ht="6" customHeight="1">
      <c r="F34" s="22"/>
      <c r="S34" s="1"/>
    </row>
    <row r="35" spans="1:28">
      <c r="A35" s="53" t="s">
        <v>231</v>
      </c>
      <c r="B35" s="53"/>
      <c r="C35" s="53"/>
      <c r="D35" s="53"/>
      <c r="E35" s="53"/>
      <c r="F35" s="53"/>
      <c r="G35" s="1"/>
      <c r="H35" s="1"/>
      <c r="I35" s="53"/>
      <c r="J35" s="1"/>
      <c r="K35" s="53"/>
      <c r="L35" s="53"/>
      <c r="M35" s="53"/>
      <c r="N35" s="53"/>
      <c r="O35" s="53"/>
      <c r="P35" s="53"/>
      <c r="Q35" s="53"/>
      <c r="R35" s="1"/>
      <c r="S35" s="1"/>
    </row>
    <row r="36" spans="1:28">
      <c r="A36" s="53"/>
      <c r="B36" s="58" t="s">
        <v>232</v>
      </c>
      <c r="C36" s="53"/>
      <c r="D36" s="53"/>
      <c r="E36" s="53"/>
      <c r="F36" s="53"/>
      <c r="G36" s="1"/>
      <c r="H36" s="1"/>
      <c r="I36" s="53"/>
      <c r="J36" s="1"/>
      <c r="K36" s="53"/>
      <c r="L36" s="53"/>
      <c r="M36" s="53"/>
      <c r="N36" s="53"/>
      <c r="O36" s="53"/>
      <c r="P36" s="53"/>
      <c r="Q36" s="53"/>
      <c r="R36" s="1"/>
      <c r="S36" s="1"/>
    </row>
    <row r="37" spans="1:28" ht="21" customHeight="1">
      <c r="A37" s="107"/>
      <c r="B37" s="240" t="s">
        <v>43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51" t="s">
        <v>64</v>
      </c>
      <c r="U37" s="251"/>
      <c r="V37" s="251"/>
      <c r="W37" s="251"/>
      <c r="X37" s="251"/>
      <c r="Y37" s="251" t="s">
        <v>47</v>
      </c>
      <c r="Z37" s="251"/>
      <c r="AA37" s="251"/>
      <c r="AB37" s="251"/>
    </row>
    <row r="38" spans="1:28" ht="22.5" customHeight="1">
      <c r="A38" s="110">
        <v>1</v>
      </c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1"/>
      <c r="U38" s="241"/>
      <c r="V38" s="241"/>
      <c r="W38" s="241"/>
      <c r="X38" s="241"/>
      <c r="Y38" s="242"/>
      <c r="Z38" s="242"/>
      <c r="AA38" s="242"/>
      <c r="AB38" s="242"/>
    </row>
    <row r="39" spans="1:28" ht="22.5" customHeight="1">
      <c r="A39" s="110">
        <v>2</v>
      </c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1"/>
      <c r="U39" s="241"/>
      <c r="V39" s="241"/>
      <c r="W39" s="241"/>
      <c r="X39" s="241"/>
      <c r="Y39" s="242"/>
      <c r="Z39" s="242"/>
      <c r="AA39" s="242"/>
      <c r="AB39" s="242"/>
    </row>
    <row r="40" spans="1:28" ht="22.5" customHeight="1">
      <c r="A40" s="110">
        <v>3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1"/>
      <c r="U40" s="241"/>
      <c r="V40" s="241"/>
      <c r="W40" s="241"/>
      <c r="X40" s="241"/>
      <c r="Y40" s="242"/>
      <c r="Z40" s="242"/>
      <c r="AA40" s="242"/>
      <c r="AB40" s="242"/>
    </row>
    <row r="41" spans="1:28" ht="6" customHeight="1">
      <c r="F41" s="22"/>
      <c r="S41" s="1"/>
    </row>
    <row r="42" spans="1:28">
      <c r="A42" s="53" t="s">
        <v>266</v>
      </c>
      <c r="B42" s="53"/>
      <c r="C42" s="53"/>
      <c r="D42" s="53"/>
      <c r="E42" s="53"/>
      <c r="F42" s="53"/>
      <c r="G42" s="1"/>
      <c r="H42" s="1"/>
      <c r="I42" s="53"/>
      <c r="J42" s="1"/>
      <c r="K42" s="53"/>
      <c r="L42" s="53"/>
      <c r="M42" s="53"/>
      <c r="N42" s="53"/>
      <c r="O42" s="53"/>
      <c r="P42" s="53"/>
      <c r="Q42" s="53"/>
      <c r="R42" s="1"/>
      <c r="S42" s="1"/>
    </row>
    <row r="43" spans="1:28">
      <c r="A43" s="53"/>
      <c r="B43" s="58" t="s">
        <v>267</v>
      </c>
      <c r="C43" s="53"/>
      <c r="D43" s="53"/>
      <c r="E43" s="53"/>
      <c r="F43" s="53"/>
      <c r="G43" s="1"/>
      <c r="H43" s="1"/>
      <c r="I43" s="53"/>
      <c r="J43" s="1"/>
      <c r="K43" s="53"/>
      <c r="L43" s="53"/>
      <c r="M43" s="53"/>
      <c r="N43" s="53"/>
      <c r="O43" s="53"/>
      <c r="P43" s="53"/>
      <c r="Q43" s="53"/>
      <c r="R43" s="1"/>
      <c r="S43" s="1"/>
    </row>
    <row r="44" spans="1:28" ht="21" customHeight="1">
      <c r="A44" s="107"/>
      <c r="B44" s="243" t="s">
        <v>43</v>
      </c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35"/>
      <c r="V44" s="245" t="s">
        <v>47</v>
      </c>
      <c r="W44" s="246"/>
      <c r="X44" s="246"/>
      <c r="Y44" s="246"/>
      <c r="Z44" s="246"/>
      <c r="AA44" s="246"/>
      <c r="AB44" s="247"/>
    </row>
    <row r="45" spans="1:28" ht="22.5" customHeight="1">
      <c r="A45" s="110">
        <v>1</v>
      </c>
      <c r="B45" s="243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35"/>
      <c r="V45" s="248"/>
      <c r="W45" s="249"/>
      <c r="X45" s="249"/>
      <c r="Y45" s="249"/>
      <c r="Z45" s="249"/>
      <c r="AA45" s="249"/>
      <c r="AB45" s="250"/>
    </row>
    <row r="46" spans="1:28" ht="7.5" customHeight="1"/>
    <row r="47" spans="1:28" s="2" customFormat="1" ht="11.25">
      <c r="A47" s="58" t="s">
        <v>268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</row>
    <row r="48" spans="1:28" s="2" customFormat="1" ht="11.25">
      <c r="A48" s="58" t="s">
        <v>269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</row>
    <row r="49" spans="1:28" ht="13.5" customHeight="1">
      <c r="A49" s="239" t="s">
        <v>358</v>
      </c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</row>
    <row r="50" spans="1:28">
      <c r="A50" s="239"/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</row>
    <row r="51" spans="1:28">
      <c r="A51" s="239"/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</row>
    <row r="52" spans="1:28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</row>
    <row r="53" spans="1:28">
      <c r="A53" s="187"/>
    </row>
  </sheetData>
  <sheetProtection algorithmName="SHA-512" hashValue="q7b9fwyHO0ffH/Q8CfGNjfbHtES071N446b9Ke/OkWT4eO4Blt0JTPKbR/U/YNzarcJ/bwul0TrtjlrjQITWqA==" saltValue="/2fi/P22PtzJAQISZ2ch7A==" spinCount="100000" sheet="1" objects="1" scenarios="1"/>
  <protectedRanges>
    <protectedRange sqref="B12:AB14 B20:AB26 B31:AB33 B38:AB40 B45:AB45" name="範囲1_4"/>
    <protectedRange sqref="F7:P7" name="範囲1"/>
  </protectedRanges>
  <mergeCells count="60">
    <mergeCell ref="R1:AB1"/>
    <mergeCell ref="D4:Z5"/>
    <mergeCell ref="F7:P7"/>
    <mergeCell ref="B11:F11"/>
    <mergeCell ref="G11:S11"/>
    <mergeCell ref="T11:X11"/>
    <mergeCell ref="Y11:Z11"/>
    <mergeCell ref="B12:F12"/>
    <mergeCell ref="G12:S12"/>
    <mergeCell ref="T12:X12"/>
    <mergeCell ref="Y12:Z12"/>
    <mergeCell ref="B13:F13"/>
    <mergeCell ref="G13:S13"/>
    <mergeCell ref="T13:X13"/>
    <mergeCell ref="Y13:Z13"/>
    <mergeCell ref="B14:F14"/>
    <mergeCell ref="G14:S14"/>
    <mergeCell ref="T14:X14"/>
    <mergeCell ref="Y14:Z14"/>
    <mergeCell ref="B19:V19"/>
    <mergeCell ref="W19:AB19"/>
    <mergeCell ref="B20:V20"/>
    <mergeCell ref="W20:AB20"/>
    <mergeCell ref="B21:V21"/>
    <mergeCell ref="W21:AB21"/>
    <mergeCell ref="B22:V22"/>
    <mergeCell ref="W22:AB22"/>
    <mergeCell ref="B23:V23"/>
    <mergeCell ref="W23:AB23"/>
    <mergeCell ref="B24:V24"/>
    <mergeCell ref="W24:AB24"/>
    <mergeCell ref="B25:V25"/>
    <mergeCell ref="W25:AB25"/>
    <mergeCell ref="B26:V26"/>
    <mergeCell ref="W26:AB26"/>
    <mergeCell ref="B30:V30"/>
    <mergeCell ref="W30:AB30"/>
    <mergeCell ref="B31:V31"/>
    <mergeCell ref="W31:AB31"/>
    <mergeCell ref="B32:V32"/>
    <mergeCell ref="W32:AB32"/>
    <mergeCell ref="B33:V33"/>
    <mergeCell ref="W33:AB33"/>
    <mergeCell ref="B37:S37"/>
    <mergeCell ref="T37:X37"/>
    <mergeCell ref="Y37:AB37"/>
    <mergeCell ref="B38:S38"/>
    <mergeCell ref="T38:X38"/>
    <mergeCell ref="Y38:AB38"/>
    <mergeCell ref="B39:S39"/>
    <mergeCell ref="T39:X39"/>
    <mergeCell ref="Y39:AB39"/>
    <mergeCell ref="A49:AB51"/>
    <mergeCell ref="B40:S40"/>
    <mergeCell ref="T40:X40"/>
    <mergeCell ref="Y40:AB40"/>
    <mergeCell ref="B44:U44"/>
    <mergeCell ref="V44:AB44"/>
    <mergeCell ref="B45:U45"/>
    <mergeCell ref="V45:AB45"/>
  </mergeCells>
  <phoneticPr fontId="3"/>
  <dataValidations count="1">
    <dataValidation imeMode="off" allowBlank="1" showInputMessage="1" showErrorMessage="1" sqref="W30 X16:AA18 Y27:AB27 W19 V44 X28:AA29 Y15:AB15 X35:AA36 Y37:AB40 X42:AA43 Y12:Y14" xr:uid="{A13347BE-418D-4222-9D98-A952132B13B7}"/>
  </dataValidations>
  <printOptions horizontalCentered="1"/>
  <pageMargins left="0.67581699346405233" right="0.53758169934640521" top="0.58733660130718957" bottom="0.38031045751633985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ACF8-3F55-4CCC-AD85-62DA283AFF24}">
  <sheetPr>
    <pageSetUpPr fitToPage="1"/>
  </sheetPr>
  <dimension ref="A1:AI56"/>
  <sheetViews>
    <sheetView showGridLines="0" showZeros="0" zoomScaleNormal="100" zoomScaleSheetLayoutView="142" workbookViewId="0">
      <selection activeCell="C7" sqref="C7:AE8"/>
    </sheetView>
  </sheetViews>
  <sheetFormatPr defaultColWidth="9" defaultRowHeight="13.5"/>
  <cols>
    <col min="1" max="1" width="1.875" style="21" customWidth="1"/>
    <col min="2" max="10" width="3" style="21" customWidth="1"/>
    <col min="11" max="11" width="5.375" style="21" customWidth="1"/>
    <col min="12" max="19" width="2.5" style="21" customWidth="1"/>
    <col min="20" max="32" width="2.5" style="1" customWidth="1"/>
    <col min="33" max="35" width="2.25" style="1" customWidth="1"/>
    <col min="36" max="16384" width="9" style="1"/>
  </cols>
  <sheetData>
    <row r="1" spans="1:33" s="2" customFormat="1" ht="12" customHeight="1">
      <c r="A1" s="123" t="s">
        <v>9</v>
      </c>
      <c r="B1" s="123"/>
      <c r="C1" s="123"/>
      <c r="D1" s="123"/>
      <c r="E1" s="123"/>
      <c r="F1" s="124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5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6"/>
      <c r="AF1" s="127"/>
      <c r="AG1" s="128" t="s">
        <v>191</v>
      </c>
    </row>
    <row r="2" spans="1:33" ht="12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98"/>
      <c r="AG2" s="127" t="s">
        <v>192</v>
      </c>
    </row>
    <row r="3" spans="1:33" ht="12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26"/>
      <c r="AG3" s="130"/>
    </row>
    <row r="4" spans="1:33" ht="12" customHeight="1">
      <c r="A4" s="53"/>
      <c r="B4" s="131" t="s">
        <v>274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6"/>
      <c r="AG4" s="130"/>
    </row>
    <row r="5" spans="1:33" ht="12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26"/>
      <c r="AG5" s="130"/>
    </row>
    <row r="6" spans="1:33" ht="9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30"/>
    </row>
    <row r="7" spans="1:33" ht="15" customHeight="1">
      <c r="A7" s="53"/>
      <c r="B7" s="53"/>
      <c r="C7" s="351" t="s">
        <v>212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3"/>
      <c r="AF7" s="132"/>
    </row>
    <row r="8" spans="1:33" ht="15" customHeight="1">
      <c r="A8" s="53"/>
      <c r="B8" s="53"/>
      <c r="C8" s="354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6"/>
      <c r="AF8" s="132"/>
    </row>
    <row r="9" spans="1:33" ht="11.25" customHeight="1">
      <c r="A9" s="53"/>
      <c r="B9" s="53"/>
      <c r="C9" s="53"/>
      <c r="D9" s="53"/>
      <c r="E9" s="53"/>
      <c r="F9" s="13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33" ht="24" customHeight="1">
      <c r="A10" s="53"/>
      <c r="B10" s="357" t="s">
        <v>34</v>
      </c>
      <c r="C10" s="358"/>
      <c r="D10" s="359"/>
      <c r="E10" s="236">
        <f>'１'!F14</f>
        <v>0</v>
      </c>
      <c r="F10" s="237"/>
      <c r="G10" s="237"/>
      <c r="H10" s="237"/>
      <c r="I10" s="237"/>
      <c r="J10" s="237"/>
      <c r="K10" s="237"/>
      <c r="L10" s="237"/>
      <c r="M10" s="237"/>
      <c r="N10" s="237"/>
      <c r="O10" s="238"/>
      <c r="P10" s="134"/>
      <c r="Q10" s="135"/>
      <c r="R10" s="1"/>
      <c r="S10" s="53"/>
      <c r="X10" s="136"/>
      <c r="AD10" s="136"/>
    </row>
    <row r="11" spans="1:33" ht="9" customHeight="1">
      <c r="A11" s="53"/>
      <c r="B11" s="58"/>
      <c r="C11" s="58"/>
      <c r="D11" s="58"/>
      <c r="E11" s="53"/>
      <c r="F11" s="13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spans="1:33" ht="10.5" customHeight="1">
      <c r="A12" s="53"/>
      <c r="B12" s="53"/>
      <c r="C12" s="53"/>
      <c r="D12" s="53"/>
      <c r="E12" s="53"/>
      <c r="F12" s="13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1:33" ht="15" customHeight="1">
      <c r="A13" s="53"/>
      <c r="B13" s="360"/>
      <c r="C13" s="361"/>
      <c r="D13" s="361"/>
      <c r="E13" s="361"/>
      <c r="F13" s="361"/>
      <c r="G13" s="361"/>
      <c r="H13" s="361"/>
      <c r="I13" s="361"/>
      <c r="J13" s="361"/>
      <c r="K13" s="361"/>
      <c r="L13" s="364" t="s">
        <v>11</v>
      </c>
      <c r="M13" s="365"/>
      <c r="N13" s="365"/>
      <c r="O13" s="365"/>
      <c r="P13" s="365"/>
      <c r="Q13" s="365"/>
      <c r="R13" s="365"/>
      <c r="S13" s="365"/>
      <c r="T13" s="366"/>
      <c r="U13" s="365" t="s">
        <v>52</v>
      </c>
      <c r="V13" s="365"/>
      <c r="W13" s="365"/>
      <c r="X13" s="365"/>
      <c r="Y13" s="365"/>
      <c r="Z13" s="365"/>
      <c r="AA13" s="365"/>
      <c r="AB13" s="365"/>
      <c r="AC13" s="366"/>
      <c r="AD13" s="364" t="s">
        <v>30</v>
      </c>
      <c r="AE13" s="367"/>
      <c r="AF13" s="368"/>
    </row>
    <row r="14" spans="1:33" ht="22.5" customHeight="1">
      <c r="A14" s="53"/>
      <c r="B14" s="362"/>
      <c r="C14" s="363"/>
      <c r="D14" s="363"/>
      <c r="E14" s="363"/>
      <c r="F14" s="363"/>
      <c r="G14" s="363"/>
      <c r="H14" s="363"/>
      <c r="I14" s="363"/>
      <c r="J14" s="363"/>
      <c r="K14" s="363"/>
      <c r="L14" s="369" t="s">
        <v>187</v>
      </c>
      <c r="M14" s="370"/>
      <c r="N14" s="371"/>
      <c r="O14" s="369" t="s">
        <v>188</v>
      </c>
      <c r="P14" s="370"/>
      <c r="Q14" s="371"/>
      <c r="R14" s="369" t="s">
        <v>66</v>
      </c>
      <c r="S14" s="370"/>
      <c r="T14" s="371"/>
      <c r="U14" s="369" t="s">
        <v>187</v>
      </c>
      <c r="V14" s="370"/>
      <c r="W14" s="371"/>
      <c r="X14" s="369" t="s">
        <v>188</v>
      </c>
      <c r="Y14" s="372"/>
      <c r="Z14" s="373"/>
      <c r="AA14" s="369" t="s">
        <v>66</v>
      </c>
      <c r="AB14" s="370"/>
      <c r="AC14" s="371"/>
      <c r="AD14" s="374" t="s">
        <v>67</v>
      </c>
      <c r="AE14" s="375"/>
      <c r="AF14" s="376"/>
    </row>
    <row r="15" spans="1:33" ht="16.5" customHeight="1">
      <c r="A15" s="53"/>
      <c r="B15" s="138" t="s">
        <v>68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40"/>
    </row>
    <row r="16" spans="1:33" ht="16.5" customHeight="1">
      <c r="A16" s="53"/>
      <c r="B16" s="336" t="s">
        <v>69</v>
      </c>
      <c r="C16" s="337"/>
      <c r="D16" s="337"/>
      <c r="E16" s="337"/>
      <c r="F16" s="337"/>
      <c r="G16" s="337"/>
      <c r="H16" s="337"/>
      <c r="I16" s="337"/>
      <c r="J16" s="337"/>
      <c r="K16" s="337"/>
      <c r="L16" s="285"/>
      <c r="M16" s="286"/>
      <c r="N16" s="287"/>
      <c r="O16" s="288"/>
      <c r="P16" s="289"/>
      <c r="Q16" s="290"/>
      <c r="R16" s="285"/>
      <c r="S16" s="286"/>
      <c r="T16" s="287"/>
      <c r="U16" s="285"/>
      <c r="V16" s="286"/>
      <c r="W16" s="287"/>
      <c r="X16" s="288"/>
      <c r="Y16" s="289"/>
      <c r="Z16" s="290"/>
      <c r="AA16" s="217"/>
      <c r="AB16" s="286"/>
      <c r="AC16" s="287"/>
      <c r="AD16" s="317">
        <f t="shared" ref="AD16:AD21" si="0">(L16*1.4)+(U16*2)</f>
        <v>0</v>
      </c>
      <c r="AE16" s="318"/>
      <c r="AF16" s="319"/>
    </row>
    <row r="17" spans="1:32" ht="16.5" customHeight="1">
      <c r="A17" s="53"/>
      <c r="B17" s="336" t="s">
        <v>70</v>
      </c>
      <c r="C17" s="337"/>
      <c r="D17" s="337"/>
      <c r="E17" s="337"/>
      <c r="F17" s="337"/>
      <c r="G17" s="337"/>
      <c r="H17" s="337"/>
      <c r="I17" s="337"/>
      <c r="J17" s="337"/>
      <c r="K17" s="337"/>
      <c r="L17" s="285"/>
      <c r="M17" s="286"/>
      <c r="N17" s="287"/>
      <c r="O17" s="288"/>
      <c r="P17" s="289"/>
      <c r="Q17" s="290"/>
      <c r="R17" s="285"/>
      <c r="S17" s="286"/>
      <c r="T17" s="287"/>
      <c r="U17" s="285"/>
      <c r="V17" s="286"/>
      <c r="W17" s="287"/>
      <c r="X17" s="288"/>
      <c r="Y17" s="289"/>
      <c r="Z17" s="290"/>
      <c r="AA17" s="217"/>
      <c r="AB17" s="286"/>
      <c r="AC17" s="287"/>
      <c r="AD17" s="317">
        <f t="shared" si="0"/>
        <v>0</v>
      </c>
      <c r="AE17" s="318"/>
      <c r="AF17" s="319"/>
    </row>
    <row r="18" spans="1:32" ht="16.5" customHeight="1">
      <c r="A18" s="53"/>
      <c r="B18" s="336" t="s">
        <v>71</v>
      </c>
      <c r="C18" s="337"/>
      <c r="D18" s="337"/>
      <c r="E18" s="337"/>
      <c r="F18" s="337"/>
      <c r="G18" s="337"/>
      <c r="H18" s="337"/>
      <c r="I18" s="337"/>
      <c r="J18" s="337"/>
      <c r="K18" s="337"/>
      <c r="L18" s="285"/>
      <c r="M18" s="286"/>
      <c r="N18" s="287"/>
      <c r="O18" s="288"/>
      <c r="P18" s="289"/>
      <c r="Q18" s="290"/>
      <c r="R18" s="285"/>
      <c r="S18" s="286"/>
      <c r="T18" s="287"/>
      <c r="U18" s="285"/>
      <c r="V18" s="286"/>
      <c r="W18" s="287"/>
      <c r="X18" s="288"/>
      <c r="Y18" s="289"/>
      <c r="Z18" s="290"/>
      <c r="AA18" s="217"/>
      <c r="AB18" s="286"/>
      <c r="AC18" s="287"/>
      <c r="AD18" s="317">
        <f t="shared" si="0"/>
        <v>0</v>
      </c>
      <c r="AE18" s="318"/>
      <c r="AF18" s="319"/>
    </row>
    <row r="19" spans="1:32" ht="16.5" customHeight="1">
      <c r="A19" s="53"/>
      <c r="B19" s="336" t="s">
        <v>72</v>
      </c>
      <c r="C19" s="337"/>
      <c r="D19" s="337"/>
      <c r="E19" s="337"/>
      <c r="F19" s="337"/>
      <c r="G19" s="337"/>
      <c r="H19" s="337"/>
      <c r="I19" s="337"/>
      <c r="J19" s="337"/>
      <c r="K19" s="337"/>
      <c r="L19" s="285"/>
      <c r="M19" s="286"/>
      <c r="N19" s="287"/>
      <c r="O19" s="288"/>
      <c r="P19" s="289"/>
      <c r="Q19" s="290"/>
      <c r="R19" s="285"/>
      <c r="S19" s="286"/>
      <c r="T19" s="287"/>
      <c r="U19" s="285"/>
      <c r="V19" s="286"/>
      <c r="W19" s="287"/>
      <c r="X19" s="288"/>
      <c r="Y19" s="289"/>
      <c r="Z19" s="290"/>
      <c r="AA19" s="217"/>
      <c r="AB19" s="286"/>
      <c r="AC19" s="287"/>
      <c r="AD19" s="317">
        <f t="shared" si="0"/>
        <v>0</v>
      </c>
      <c r="AE19" s="318"/>
      <c r="AF19" s="319"/>
    </row>
    <row r="20" spans="1:32" ht="16.5" customHeight="1">
      <c r="A20" s="53"/>
      <c r="B20" s="336" t="s">
        <v>73</v>
      </c>
      <c r="C20" s="337"/>
      <c r="D20" s="337"/>
      <c r="E20" s="337"/>
      <c r="F20" s="337"/>
      <c r="G20" s="337"/>
      <c r="H20" s="337"/>
      <c r="I20" s="337"/>
      <c r="J20" s="337"/>
      <c r="K20" s="337"/>
      <c r="L20" s="285"/>
      <c r="M20" s="286"/>
      <c r="N20" s="287"/>
      <c r="O20" s="288"/>
      <c r="P20" s="289"/>
      <c r="Q20" s="290"/>
      <c r="R20" s="285"/>
      <c r="S20" s="286"/>
      <c r="T20" s="287"/>
      <c r="U20" s="285"/>
      <c r="V20" s="286"/>
      <c r="W20" s="287"/>
      <c r="X20" s="288"/>
      <c r="Y20" s="289"/>
      <c r="Z20" s="290"/>
      <c r="AA20" s="217"/>
      <c r="AB20" s="286"/>
      <c r="AC20" s="287"/>
      <c r="AD20" s="317">
        <f t="shared" si="0"/>
        <v>0</v>
      </c>
      <c r="AE20" s="318"/>
      <c r="AF20" s="319"/>
    </row>
    <row r="21" spans="1:32" ht="16.5" customHeight="1">
      <c r="A21" s="53"/>
      <c r="B21" s="346" t="s">
        <v>74</v>
      </c>
      <c r="C21" s="347"/>
      <c r="D21" s="347"/>
      <c r="E21" s="347"/>
      <c r="F21" s="347"/>
      <c r="G21" s="347"/>
      <c r="H21" s="347"/>
      <c r="I21" s="347"/>
      <c r="J21" s="347"/>
      <c r="K21" s="347"/>
      <c r="L21" s="285"/>
      <c r="M21" s="286"/>
      <c r="N21" s="287"/>
      <c r="O21" s="288"/>
      <c r="P21" s="289"/>
      <c r="Q21" s="290"/>
      <c r="R21" s="285"/>
      <c r="S21" s="286"/>
      <c r="T21" s="287"/>
      <c r="U21" s="285"/>
      <c r="V21" s="286"/>
      <c r="W21" s="287"/>
      <c r="X21" s="288"/>
      <c r="Y21" s="289"/>
      <c r="Z21" s="290"/>
      <c r="AA21" s="217"/>
      <c r="AB21" s="286"/>
      <c r="AC21" s="287"/>
      <c r="AD21" s="317">
        <f t="shared" si="0"/>
        <v>0</v>
      </c>
      <c r="AE21" s="318"/>
      <c r="AF21" s="319"/>
    </row>
    <row r="22" spans="1:32" ht="16.5" customHeight="1">
      <c r="A22" s="53"/>
      <c r="B22" s="142" t="s">
        <v>75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4"/>
    </row>
    <row r="23" spans="1:32" ht="16.5" customHeight="1">
      <c r="A23" s="53"/>
      <c r="B23" s="336" t="s">
        <v>76</v>
      </c>
      <c r="C23" s="338"/>
      <c r="D23" s="338"/>
      <c r="E23" s="338"/>
      <c r="F23" s="338"/>
      <c r="G23" s="338"/>
      <c r="H23" s="338"/>
      <c r="I23" s="338"/>
      <c r="J23" s="145"/>
      <c r="K23" s="137"/>
      <c r="L23" s="285"/>
      <c r="M23" s="286"/>
      <c r="N23" s="287"/>
      <c r="O23" s="285"/>
      <c r="P23" s="286"/>
      <c r="Q23" s="287"/>
      <c r="R23" s="285"/>
      <c r="S23" s="286"/>
      <c r="T23" s="287"/>
      <c r="U23" s="285"/>
      <c r="V23" s="286"/>
      <c r="W23" s="287"/>
      <c r="X23" s="288"/>
      <c r="Y23" s="289"/>
      <c r="Z23" s="290"/>
      <c r="AA23" s="217"/>
      <c r="AB23" s="286"/>
      <c r="AC23" s="287"/>
      <c r="AD23" s="317">
        <f>(L23-O23)*1+O23*1.4+U23*2</f>
        <v>0</v>
      </c>
      <c r="AE23" s="318"/>
      <c r="AF23" s="319"/>
    </row>
    <row r="24" spans="1:32" ht="16.5" customHeight="1">
      <c r="A24" s="53"/>
      <c r="B24" s="336" t="s">
        <v>77</v>
      </c>
      <c r="C24" s="338"/>
      <c r="D24" s="338"/>
      <c r="E24" s="338"/>
      <c r="F24" s="338"/>
      <c r="G24" s="338"/>
      <c r="H24" s="338"/>
      <c r="I24" s="338"/>
      <c r="J24" s="145"/>
      <c r="K24" s="137"/>
      <c r="L24" s="285"/>
      <c r="M24" s="286"/>
      <c r="N24" s="287"/>
      <c r="O24" s="285"/>
      <c r="P24" s="286"/>
      <c r="Q24" s="287"/>
      <c r="R24" s="285"/>
      <c r="S24" s="286"/>
      <c r="T24" s="287"/>
      <c r="U24" s="285"/>
      <c r="V24" s="286"/>
      <c r="W24" s="287"/>
      <c r="X24" s="288"/>
      <c r="Y24" s="289"/>
      <c r="Z24" s="290"/>
      <c r="AA24" s="217"/>
      <c r="AB24" s="286"/>
      <c r="AC24" s="287"/>
      <c r="AD24" s="317">
        <f>(L24-O24)*1+O24*1.4+U24*2</f>
        <v>0</v>
      </c>
      <c r="AE24" s="318"/>
      <c r="AF24" s="319"/>
    </row>
    <row r="25" spans="1:32" ht="16.5" customHeight="1">
      <c r="A25" s="53"/>
      <c r="B25" s="142" t="s">
        <v>78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4"/>
    </row>
    <row r="26" spans="1:32" ht="22.5" customHeight="1">
      <c r="A26" s="53"/>
      <c r="B26" s="343" t="s">
        <v>157</v>
      </c>
      <c r="C26" s="344"/>
      <c r="D26" s="344"/>
      <c r="E26" s="344"/>
      <c r="F26" s="344"/>
      <c r="G26" s="344"/>
      <c r="H26" s="344"/>
      <c r="I26" s="344"/>
      <c r="J26" s="344"/>
      <c r="K26" s="345"/>
      <c r="L26" s="285"/>
      <c r="M26" s="286"/>
      <c r="N26" s="287"/>
      <c r="O26" s="285"/>
      <c r="P26" s="286"/>
      <c r="Q26" s="287"/>
      <c r="R26" s="285"/>
      <c r="S26" s="286"/>
      <c r="T26" s="287"/>
      <c r="U26" s="285"/>
      <c r="V26" s="286"/>
      <c r="W26" s="287"/>
      <c r="X26" s="288"/>
      <c r="Y26" s="289"/>
      <c r="Z26" s="290"/>
      <c r="AA26" s="217"/>
      <c r="AB26" s="286"/>
      <c r="AC26" s="287"/>
      <c r="AD26" s="317">
        <f>(L26-O26)*1+O26*1.4+U26*2</f>
        <v>0</v>
      </c>
      <c r="AE26" s="318"/>
      <c r="AF26" s="319"/>
    </row>
    <row r="27" spans="1:32" ht="16.5" customHeight="1">
      <c r="A27" s="53"/>
      <c r="B27" s="336" t="s">
        <v>79</v>
      </c>
      <c r="C27" s="338"/>
      <c r="D27" s="338"/>
      <c r="E27" s="338"/>
      <c r="F27" s="338"/>
      <c r="G27" s="338"/>
      <c r="H27" s="338"/>
      <c r="I27" s="338"/>
      <c r="J27" s="145"/>
      <c r="K27" s="145"/>
      <c r="L27" s="285"/>
      <c r="M27" s="286"/>
      <c r="N27" s="287"/>
      <c r="O27" s="285"/>
      <c r="P27" s="286"/>
      <c r="Q27" s="287"/>
      <c r="R27" s="285"/>
      <c r="S27" s="286"/>
      <c r="T27" s="287"/>
      <c r="U27" s="285"/>
      <c r="V27" s="286"/>
      <c r="W27" s="287"/>
      <c r="X27" s="288"/>
      <c r="Y27" s="289"/>
      <c r="Z27" s="290"/>
      <c r="AA27" s="217"/>
      <c r="AB27" s="286"/>
      <c r="AC27" s="287"/>
      <c r="AD27" s="317">
        <f>(L27-O27)*1+O27*1.4+U27*2</f>
        <v>0</v>
      </c>
      <c r="AE27" s="318"/>
      <c r="AF27" s="319"/>
    </row>
    <row r="28" spans="1:32" ht="16.5" customHeight="1">
      <c r="B28" s="348" t="s">
        <v>315</v>
      </c>
      <c r="C28" s="349"/>
      <c r="D28" s="349"/>
      <c r="E28" s="349"/>
      <c r="F28" s="349"/>
      <c r="G28" s="349"/>
      <c r="H28" s="349"/>
      <c r="I28" s="349"/>
      <c r="J28" s="349"/>
      <c r="K28" s="350"/>
      <c r="L28" s="285"/>
      <c r="M28" s="286"/>
      <c r="N28" s="287"/>
      <c r="O28" s="285"/>
      <c r="P28" s="286"/>
      <c r="Q28" s="287"/>
      <c r="R28" s="285"/>
      <c r="S28" s="286"/>
      <c r="T28" s="287"/>
      <c r="U28" s="285"/>
      <c r="V28" s="286"/>
      <c r="W28" s="287"/>
      <c r="X28" s="288"/>
      <c r="Y28" s="289"/>
      <c r="Z28" s="290"/>
      <c r="AA28" s="314"/>
      <c r="AB28" s="315"/>
      <c r="AC28" s="316"/>
      <c r="AD28" s="317">
        <f>(L28-O28)*1+O28*1.4+U28*2</f>
        <v>0</v>
      </c>
      <c r="AE28" s="318"/>
      <c r="AF28" s="319"/>
    </row>
    <row r="29" spans="1:32" ht="16.5" customHeight="1">
      <c r="A29" s="53"/>
      <c r="B29" s="341" t="s">
        <v>296</v>
      </c>
      <c r="C29" s="342"/>
      <c r="D29" s="342"/>
      <c r="E29" s="342"/>
      <c r="F29" s="342"/>
      <c r="G29" s="342"/>
      <c r="H29" s="342"/>
      <c r="I29" s="342"/>
      <c r="J29" s="145"/>
      <c r="K29" s="145"/>
      <c r="L29" s="285"/>
      <c r="M29" s="286"/>
      <c r="N29" s="287"/>
      <c r="O29" s="285"/>
      <c r="P29" s="286"/>
      <c r="Q29" s="287"/>
      <c r="R29" s="285"/>
      <c r="S29" s="286"/>
      <c r="T29" s="287"/>
      <c r="U29" s="285"/>
      <c r="V29" s="286"/>
      <c r="W29" s="287"/>
      <c r="X29" s="288"/>
      <c r="Y29" s="289"/>
      <c r="Z29" s="290"/>
      <c r="AA29" s="217"/>
      <c r="AB29" s="218"/>
      <c r="AC29" s="219"/>
      <c r="AD29" s="317">
        <f>(L29-O29)*1+O29*1.4+U29*2</f>
        <v>0</v>
      </c>
      <c r="AE29" s="318"/>
      <c r="AF29" s="319"/>
    </row>
    <row r="30" spans="1:32" ht="16.5" customHeight="1">
      <c r="A30" s="53"/>
      <c r="B30" s="142" t="s">
        <v>80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4"/>
    </row>
    <row r="31" spans="1:32" ht="16.5" customHeight="1">
      <c r="A31" s="53"/>
      <c r="B31" s="336" t="s">
        <v>81</v>
      </c>
      <c r="C31" s="338"/>
      <c r="D31" s="338"/>
      <c r="E31" s="338"/>
      <c r="F31" s="338"/>
      <c r="G31" s="338"/>
      <c r="H31" s="338"/>
      <c r="I31" s="338"/>
      <c r="J31" s="145"/>
      <c r="K31" s="145"/>
      <c r="L31" s="285"/>
      <c r="M31" s="286"/>
      <c r="N31" s="287"/>
      <c r="O31" s="288"/>
      <c r="P31" s="289"/>
      <c r="Q31" s="290"/>
      <c r="R31" s="285"/>
      <c r="S31" s="286"/>
      <c r="T31" s="287"/>
      <c r="U31" s="285"/>
      <c r="V31" s="286"/>
      <c r="W31" s="287"/>
      <c r="X31" s="288"/>
      <c r="Y31" s="289"/>
      <c r="Z31" s="290"/>
      <c r="AA31" s="217"/>
      <c r="AB31" s="286"/>
      <c r="AC31" s="287"/>
      <c r="AD31" s="317">
        <f>L31+U31*2</f>
        <v>0</v>
      </c>
      <c r="AE31" s="318"/>
      <c r="AF31" s="319"/>
    </row>
    <row r="32" spans="1:32" ht="16.5" customHeight="1">
      <c r="A32" s="53"/>
      <c r="B32" s="336" t="s">
        <v>82</v>
      </c>
      <c r="C32" s="337"/>
      <c r="D32" s="337"/>
      <c r="E32" s="337"/>
      <c r="F32" s="337"/>
      <c r="G32" s="337"/>
      <c r="H32" s="337"/>
      <c r="I32" s="337"/>
      <c r="J32" s="337"/>
      <c r="K32" s="337"/>
      <c r="L32" s="285"/>
      <c r="M32" s="286"/>
      <c r="N32" s="287"/>
      <c r="O32" s="288"/>
      <c r="P32" s="289"/>
      <c r="Q32" s="290"/>
      <c r="R32" s="294"/>
      <c r="S32" s="295"/>
      <c r="T32" s="296"/>
      <c r="U32" s="285"/>
      <c r="V32" s="286"/>
      <c r="W32" s="287"/>
      <c r="X32" s="288"/>
      <c r="Y32" s="289"/>
      <c r="Z32" s="290"/>
      <c r="AA32" s="217"/>
      <c r="AB32" s="286"/>
      <c r="AC32" s="287"/>
      <c r="AD32" s="317">
        <f>L32+U32*2</f>
        <v>0</v>
      </c>
      <c r="AE32" s="339"/>
      <c r="AF32" s="340"/>
    </row>
    <row r="33" spans="1:32" ht="16.5" customHeight="1">
      <c r="A33" s="53"/>
      <c r="B33" s="336" t="s">
        <v>83</v>
      </c>
      <c r="C33" s="338"/>
      <c r="D33" s="338"/>
      <c r="E33" s="338"/>
      <c r="F33" s="338"/>
      <c r="G33" s="338"/>
      <c r="H33" s="338"/>
      <c r="I33" s="338"/>
      <c r="J33" s="145"/>
      <c r="K33" s="145"/>
      <c r="L33" s="285"/>
      <c r="M33" s="286"/>
      <c r="N33" s="287"/>
      <c r="O33" s="288"/>
      <c r="P33" s="289"/>
      <c r="Q33" s="290"/>
      <c r="R33" s="285"/>
      <c r="S33" s="286"/>
      <c r="T33" s="287"/>
      <c r="U33" s="285"/>
      <c r="V33" s="286"/>
      <c r="W33" s="287"/>
      <c r="X33" s="288"/>
      <c r="Y33" s="289"/>
      <c r="Z33" s="290"/>
      <c r="AA33" s="217"/>
      <c r="AB33" s="286"/>
      <c r="AC33" s="287"/>
      <c r="AD33" s="317">
        <f>L33+U33*2</f>
        <v>0</v>
      </c>
      <c r="AE33" s="339"/>
      <c r="AF33" s="340"/>
    </row>
    <row r="34" spans="1:32" ht="16.5" customHeight="1">
      <c r="A34" s="53"/>
      <c r="B34" s="142" t="s">
        <v>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4"/>
    </row>
    <row r="35" spans="1:32" ht="16.5" customHeight="1">
      <c r="A35" s="53"/>
      <c r="B35" s="336" t="s">
        <v>85</v>
      </c>
      <c r="C35" s="338"/>
      <c r="D35" s="338"/>
      <c r="E35" s="338"/>
      <c r="F35" s="338"/>
      <c r="G35" s="338"/>
      <c r="H35" s="338"/>
      <c r="I35" s="338"/>
      <c r="J35" s="145"/>
      <c r="K35" s="137"/>
      <c r="L35" s="285"/>
      <c r="M35" s="286"/>
      <c r="N35" s="287"/>
      <c r="O35" s="288"/>
      <c r="P35" s="289"/>
      <c r="Q35" s="290"/>
      <c r="R35" s="285"/>
      <c r="S35" s="286"/>
      <c r="T35" s="287"/>
      <c r="U35" s="285"/>
      <c r="V35" s="286"/>
      <c r="W35" s="287"/>
      <c r="X35" s="288"/>
      <c r="Y35" s="289"/>
      <c r="Z35" s="290"/>
      <c r="AA35" s="217"/>
      <c r="AB35" s="286"/>
      <c r="AC35" s="287"/>
      <c r="AD35" s="317">
        <f>L35*0.1+U35*0.2</f>
        <v>0</v>
      </c>
      <c r="AE35" s="318"/>
      <c r="AF35" s="319"/>
    </row>
    <row r="36" spans="1:32" ht="16.5" customHeight="1">
      <c r="A36" s="53"/>
      <c r="B36" s="336" t="s">
        <v>158</v>
      </c>
      <c r="C36" s="337"/>
      <c r="D36" s="337"/>
      <c r="E36" s="337"/>
      <c r="F36" s="337"/>
      <c r="G36" s="337"/>
      <c r="H36" s="337"/>
      <c r="I36" s="337"/>
      <c r="J36" s="141"/>
      <c r="K36" s="137"/>
      <c r="L36" s="285"/>
      <c r="M36" s="286"/>
      <c r="N36" s="287"/>
      <c r="O36" s="288"/>
      <c r="P36" s="289"/>
      <c r="Q36" s="290"/>
      <c r="R36" s="285"/>
      <c r="S36" s="286"/>
      <c r="T36" s="287"/>
      <c r="U36" s="285"/>
      <c r="V36" s="286"/>
      <c r="W36" s="287"/>
      <c r="X36" s="288"/>
      <c r="Y36" s="289"/>
      <c r="Z36" s="290"/>
      <c r="AA36" s="217"/>
      <c r="AB36" s="286"/>
      <c r="AC36" s="287"/>
      <c r="AD36" s="317">
        <f>L36*0.1+U36*0.2</f>
        <v>0</v>
      </c>
      <c r="AE36" s="318"/>
      <c r="AF36" s="319"/>
    </row>
    <row r="37" spans="1:32" ht="16.5" customHeight="1">
      <c r="A37" s="53"/>
      <c r="B37" s="336" t="s">
        <v>159</v>
      </c>
      <c r="C37" s="337"/>
      <c r="D37" s="337"/>
      <c r="E37" s="337"/>
      <c r="F37" s="337"/>
      <c r="G37" s="337"/>
      <c r="H37" s="337"/>
      <c r="I37" s="337"/>
      <c r="J37" s="141"/>
      <c r="K37" s="137"/>
      <c r="L37" s="285"/>
      <c r="M37" s="286"/>
      <c r="N37" s="287"/>
      <c r="O37" s="288"/>
      <c r="P37" s="289"/>
      <c r="Q37" s="290"/>
      <c r="R37" s="285"/>
      <c r="S37" s="286"/>
      <c r="T37" s="287"/>
      <c r="U37" s="285"/>
      <c r="V37" s="286"/>
      <c r="W37" s="287"/>
      <c r="X37" s="288"/>
      <c r="Y37" s="289"/>
      <c r="Z37" s="290"/>
      <c r="AA37" s="217"/>
      <c r="AB37" s="286"/>
      <c r="AC37" s="287"/>
      <c r="AD37" s="317">
        <f>L37*0.1+U37*0.2</f>
        <v>0</v>
      </c>
      <c r="AE37" s="318"/>
      <c r="AF37" s="319"/>
    </row>
    <row r="38" spans="1:32" ht="16.5" customHeight="1">
      <c r="A38" s="53"/>
      <c r="B38" s="336" t="s">
        <v>160</v>
      </c>
      <c r="C38" s="337"/>
      <c r="D38" s="337"/>
      <c r="E38" s="337"/>
      <c r="F38" s="337"/>
      <c r="G38" s="337"/>
      <c r="H38" s="337"/>
      <c r="I38" s="337"/>
      <c r="J38" s="141"/>
      <c r="K38" s="137"/>
      <c r="L38" s="285"/>
      <c r="M38" s="286"/>
      <c r="N38" s="287"/>
      <c r="O38" s="288"/>
      <c r="P38" s="289"/>
      <c r="Q38" s="290"/>
      <c r="R38" s="285"/>
      <c r="S38" s="286"/>
      <c r="T38" s="287"/>
      <c r="U38" s="285"/>
      <c r="V38" s="286"/>
      <c r="W38" s="287"/>
      <c r="X38" s="288"/>
      <c r="Y38" s="289"/>
      <c r="Z38" s="290"/>
      <c r="AA38" s="217"/>
      <c r="AB38" s="286"/>
      <c r="AC38" s="287"/>
      <c r="AD38" s="317">
        <f>L38*0.1+U38*0.2</f>
        <v>0</v>
      </c>
      <c r="AE38" s="318"/>
      <c r="AF38" s="319"/>
    </row>
    <row r="39" spans="1:32" ht="16.5" customHeight="1">
      <c r="A39" s="53"/>
      <c r="B39" s="138" t="s">
        <v>86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40"/>
    </row>
    <row r="40" spans="1:32" ht="16.5" customHeight="1">
      <c r="A40" s="53"/>
      <c r="B40" s="283" t="s">
        <v>87</v>
      </c>
      <c r="C40" s="284"/>
      <c r="D40" s="284"/>
      <c r="E40" s="284"/>
      <c r="F40" s="284"/>
      <c r="G40" s="284"/>
      <c r="H40" s="284"/>
      <c r="I40" s="284"/>
      <c r="J40" s="146"/>
      <c r="K40" s="147"/>
      <c r="L40" s="285"/>
      <c r="M40" s="286"/>
      <c r="N40" s="287"/>
      <c r="O40" s="288"/>
      <c r="P40" s="289"/>
      <c r="Q40" s="290"/>
      <c r="R40" s="285"/>
      <c r="S40" s="286"/>
      <c r="T40" s="287"/>
      <c r="U40" s="285"/>
      <c r="V40" s="286"/>
      <c r="W40" s="287"/>
      <c r="X40" s="288"/>
      <c r="Y40" s="289"/>
      <c r="Z40" s="290"/>
      <c r="AA40" s="217"/>
      <c r="AB40" s="286"/>
      <c r="AC40" s="287"/>
      <c r="AD40" s="317">
        <f t="shared" ref="AD40:AD46" si="1">L40*0.1+U40*0.2</f>
        <v>0</v>
      </c>
      <c r="AE40" s="318"/>
      <c r="AF40" s="319"/>
    </row>
    <row r="41" spans="1:32" ht="16.5" customHeight="1">
      <c r="A41" s="53"/>
      <c r="B41" s="283" t="s">
        <v>161</v>
      </c>
      <c r="C41" s="284"/>
      <c r="D41" s="284"/>
      <c r="E41" s="284"/>
      <c r="F41" s="284"/>
      <c r="G41" s="284"/>
      <c r="H41" s="284"/>
      <c r="I41" s="284"/>
      <c r="J41" s="146"/>
      <c r="K41" s="147"/>
      <c r="L41" s="285"/>
      <c r="M41" s="286"/>
      <c r="N41" s="287"/>
      <c r="O41" s="288"/>
      <c r="P41" s="289"/>
      <c r="Q41" s="290"/>
      <c r="R41" s="285"/>
      <c r="S41" s="286"/>
      <c r="T41" s="287"/>
      <c r="U41" s="285"/>
      <c r="V41" s="286"/>
      <c r="W41" s="287"/>
      <c r="X41" s="288"/>
      <c r="Y41" s="289"/>
      <c r="Z41" s="290"/>
      <c r="AA41" s="217"/>
      <c r="AB41" s="286"/>
      <c r="AC41" s="287"/>
      <c r="AD41" s="317">
        <f t="shared" si="1"/>
        <v>0</v>
      </c>
      <c r="AE41" s="318"/>
      <c r="AF41" s="319"/>
    </row>
    <row r="42" spans="1:32" ht="16.5" customHeight="1">
      <c r="A42" s="53"/>
      <c r="B42" s="283" t="s">
        <v>162</v>
      </c>
      <c r="C42" s="284"/>
      <c r="D42" s="284"/>
      <c r="E42" s="284"/>
      <c r="F42" s="284"/>
      <c r="G42" s="284"/>
      <c r="H42" s="284"/>
      <c r="I42" s="284"/>
      <c r="J42" s="146"/>
      <c r="K42" s="147"/>
      <c r="L42" s="285"/>
      <c r="M42" s="286"/>
      <c r="N42" s="287"/>
      <c r="O42" s="288"/>
      <c r="P42" s="289"/>
      <c r="Q42" s="290"/>
      <c r="R42" s="285"/>
      <c r="S42" s="286"/>
      <c r="T42" s="287"/>
      <c r="U42" s="285"/>
      <c r="V42" s="286"/>
      <c r="W42" s="287"/>
      <c r="X42" s="288"/>
      <c r="Y42" s="289"/>
      <c r="Z42" s="290"/>
      <c r="AA42" s="217"/>
      <c r="AB42" s="286"/>
      <c r="AC42" s="287"/>
      <c r="AD42" s="317">
        <f t="shared" si="1"/>
        <v>0</v>
      </c>
      <c r="AE42" s="318"/>
      <c r="AF42" s="319"/>
    </row>
    <row r="43" spans="1:32" ht="16.5" customHeight="1">
      <c r="A43" s="53"/>
      <c r="B43" s="283" t="s">
        <v>163</v>
      </c>
      <c r="C43" s="284"/>
      <c r="D43" s="284"/>
      <c r="E43" s="284"/>
      <c r="F43" s="284"/>
      <c r="G43" s="284"/>
      <c r="H43" s="284"/>
      <c r="I43" s="284"/>
      <c r="J43" s="284"/>
      <c r="K43" s="284"/>
      <c r="L43" s="285"/>
      <c r="M43" s="286"/>
      <c r="N43" s="287"/>
      <c r="O43" s="288"/>
      <c r="P43" s="289"/>
      <c r="Q43" s="290"/>
      <c r="R43" s="285"/>
      <c r="S43" s="286"/>
      <c r="T43" s="287"/>
      <c r="U43" s="285"/>
      <c r="V43" s="286"/>
      <c r="W43" s="287"/>
      <c r="X43" s="288"/>
      <c r="Y43" s="289"/>
      <c r="Z43" s="290"/>
      <c r="AA43" s="217"/>
      <c r="AB43" s="286"/>
      <c r="AC43" s="287"/>
      <c r="AD43" s="317">
        <f t="shared" si="1"/>
        <v>0</v>
      </c>
      <c r="AE43" s="318"/>
      <c r="AF43" s="319"/>
    </row>
    <row r="44" spans="1:32" ht="16.5" customHeight="1">
      <c r="A44" s="53"/>
      <c r="B44" s="283" t="s">
        <v>164</v>
      </c>
      <c r="C44" s="284"/>
      <c r="D44" s="284"/>
      <c r="E44" s="284"/>
      <c r="F44" s="284"/>
      <c r="G44" s="284"/>
      <c r="H44" s="284"/>
      <c r="I44" s="284"/>
      <c r="J44" s="146"/>
      <c r="K44" s="147"/>
      <c r="L44" s="285"/>
      <c r="M44" s="286"/>
      <c r="N44" s="287"/>
      <c r="O44" s="288"/>
      <c r="P44" s="289"/>
      <c r="Q44" s="290"/>
      <c r="R44" s="285"/>
      <c r="S44" s="286"/>
      <c r="T44" s="287"/>
      <c r="U44" s="285"/>
      <c r="V44" s="286"/>
      <c r="W44" s="287"/>
      <c r="X44" s="288"/>
      <c r="Y44" s="289"/>
      <c r="Z44" s="290"/>
      <c r="AA44" s="217"/>
      <c r="AB44" s="286"/>
      <c r="AC44" s="287"/>
      <c r="AD44" s="317">
        <f t="shared" si="1"/>
        <v>0</v>
      </c>
      <c r="AE44" s="318"/>
      <c r="AF44" s="319"/>
    </row>
    <row r="45" spans="1:32" ht="16.5" customHeight="1">
      <c r="A45" s="53"/>
      <c r="B45" s="283" t="s">
        <v>165</v>
      </c>
      <c r="C45" s="284"/>
      <c r="D45" s="284"/>
      <c r="E45" s="284"/>
      <c r="F45" s="284"/>
      <c r="G45" s="284"/>
      <c r="H45" s="284"/>
      <c r="I45" s="284"/>
      <c r="J45" s="146"/>
      <c r="K45" s="147"/>
      <c r="L45" s="285"/>
      <c r="M45" s="286"/>
      <c r="N45" s="287"/>
      <c r="O45" s="288"/>
      <c r="P45" s="289"/>
      <c r="Q45" s="290"/>
      <c r="R45" s="285"/>
      <c r="S45" s="286"/>
      <c r="T45" s="287"/>
      <c r="U45" s="285"/>
      <c r="V45" s="286"/>
      <c r="W45" s="287"/>
      <c r="X45" s="288"/>
      <c r="Y45" s="289"/>
      <c r="Z45" s="290"/>
      <c r="AA45" s="217"/>
      <c r="AB45" s="286"/>
      <c r="AC45" s="287"/>
      <c r="AD45" s="317">
        <f t="shared" si="1"/>
        <v>0</v>
      </c>
      <c r="AE45" s="318"/>
      <c r="AF45" s="319"/>
    </row>
    <row r="46" spans="1:32" ht="16.5" customHeight="1">
      <c r="A46" s="53"/>
      <c r="B46" s="283" t="s">
        <v>166</v>
      </c>
      <c r="C46" s="284"/>
      <c r="D46" s="284"/>
      <c r="E46" s="284"/>
      <c r="F46" s="284"/>
      <c r="G46" s="284"/>
      <c r="H46" s="284"/>
      <c r="I46" s="284"/>
      <c r="J46" s="146"/>
      <c r="K46" s="147"/>
      <c r="L46" s="285"/>
      <c r="M46" s="286"/>
      <c r="N46" s="287"/>
      <c r="O46" s="288"/>
      <c r="P46" s="289"/>
      <c r="Q46" s="290"/>
      <c r="R46" s="285"/>
      <c r="S46" s="286"/>
      <c r="T46" s="287"/>
      <c r="U46" s="285"/>
      <c r="V46" s="286"/>
      <c r="W46" s="287"/>
      <c r="X46" s="288"/>
      <c r="Y46" s="289"/>
      <c r="Z46" s="290"/>
      <c r="AA46" s="217"/>
      <c r="AB46" s="286"/>
      <c r="AC46" s="287"/>
      <c r="AD46" s="317">
        <f t="shared" si="1"/>
        <v>0</v>
      </c>
      <c r="AE46" s="318"/>
      <c r="AF46" s="319"/>
    </row>
    <row r="47" spans="1:32" ht="16.5" customHeight="1">
      <c r="A47" s="53"/>
      <c r="B47" s="312" t="s">
        <v>167</v>
      </c>
      <c r="C47" s="313"/>
      <c r="D47" s="313"/>
      <c r="E47" s="313"/>
      <c r="F47" s="313"/>
      <c r="G47" s="313"/>
      <c r="H47" s="313"/>
      <c r="I47" s="313"/>
      <c r="J47" s="313"/>
      <c r="K47" s="313"/>
      <c r="L47" s="285"/>
      <c r="M47" s="286"/>
      <c r="N47" s="287"/>
      <c r="O47" s="288"/>
      <c r="P47" s="289"/>
      <c r="Q47" s="290"/>
      <c r="R47" s="285"/>
      <c r="S47" s="286"/>
      <c r="T47" s="287"/>
      <c r="U47" s="285"/>
      <c r="V47" s="286"/>
      <c r="W47" s="287"/>
      <c r="X47" s="288"/>
      <c r="Y47" s="289"/>
      <c r="Z47" s="290"/>
      <c r="AA47" s="217"/>
      <c r="AB47" s="286"/>
      <c r="AC47" s="287"/>
      <c r="AD47" s="317">
        <f>L47*0.1+U47*0.2</f>
        <v>0</v>
      </c>
      <c r="AE47" s="318"/>
      <c r="AF47" s="319"/>
    </row>
    <row r="48" spans="1:32" ht="11.1" customHeight="1">
      <c r="A48" s="53"/>
      <c r="B48" s="291" t="s">
        <v>316</v>
      </c>
      <c r="C48" s="292"/>
      <c r="D48" s="292"/>
      <c r="E48" s="292"/>
      <c r="F48" s="292"/>
      <c r="G48" s="292"/>
      <c r="H48" s="292"/>
      <c r="I48" s="292"/>
      <c r="J48" s="292"/>
      <c r="K48" s="293"/>
      <c r="L48" s="294"/>
      <c r="M48" s="295"/>
      <c r="N48" s="296"/>
      <c r="O48" s="300"/>
      <c r="P48" s="301"/>
      <c r="Q48" s="302"/>
      <c r="R48" s="294"/>
      <c r="S48" s="295"/>
      <c r="T48" s="296"/>
      <c r="U48" s="294"/>
      <c r="V48" s="295"/>
      <c r="W48" s="296"/>
      <c r="X48" s="300"/>
      <c r="Y48" s="301"/>
      <c r="Z48" s="302"/>
      <c r="AA48" s="314"/>
      <c r="AB48" s="315"/>
      <c r="AC48" s="316"/>
      <c r="AD48" s="323">
        <f>L48*0.1+U48*0.2</f>
        <v>0</v>
      </c>
      <c r="AE48" s="324"/>
      <c r="AF48" s="325"/>
    </row>
    <row r="49" spans="1:35" ht="11.1" customHeight="1">
      <c r="A49" s="53"/>
      <c r="B49" s="309" t="s">
        <v>317</v>
      </c>
      <c r="C49" s="310"/>
      <c r="D49" s="310"/>
      <c r="E49" s="310"/>
      <c r="F49" s="310"/>
      <c r="G49" s="310"/>
      <c r="H49" s="310"/>
      <c r="I49" s="310"/>
      <c r="J49" s="310"/>
      <c r="K49" s="311"/>
      <c r="L49" s="297"/>
      <c r="M49" s="298"/>
      <c r="N49" s="299"/>
      <c r="O49" s="303"/>
      <c r="P49" s="304"/>
      <c r="Q49" s="305"/>
      <c r="R49" s="306"/>
      <c r="S49" s="307"/>
      <c r="T49" s="308"/>
      <c r="U49" s="297"/>
      <c r="V49" s="298"/>
      <c r="W49" s="299"/>
      <c r="X49" s="303"/>
      <c r="Y49" s="304"/>
      <c r="Z49" s="305"/>
      <c r="AA49" s="320"/>
      <c r="AB49" s="321"/>
      <c r="AC49" s="322"/>
      <c r="AD49" s="326"/>
      <c r="AE49" s="327"/>
      <c r="AF49" s="328"/>
    </row>
    <row r="50" spans="1:35" ht="16.5" customHeight="1">
      <c r="A50" s="53"/>
      <c r="B50" s="148" t="s">
        <v>318</v>
      </c>
      <c r="C50" s="149" t="s">
        <v>303</v>
      </c>
      <c r="D50" s="150"/>
      <c r="E50" s="150"/>
      <c r="F50" s="150"/>
      <c r="G50" s="150"/>
      <c r="H50" s="150"/>
      <c r="I50" s="150"/>
      <c r="J50" s="150"/>
      <c r="K50" s="150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40"/>
    </row>
    <row r="51" spans="1:35" ht="16.5" customHeight="1">
      <c r="A51" s="53"/>
      <c r="B51" s="312" t="s">
        <v>298</v>
      </c>
      <c r="C51" s="313"/>
      <c r="D51" s="313"/>
      <c r="E51" s="313"/>
      <c r="F51" s="313"/>
      <c r="G51" s="313"/>
      <c r="H51" s="313"/>
      <c r="I51" s="313"/>
      <c r="J51" s="313"/>
      <c r="K51" s="313"/>
      <c r="L51" s="285"/>
      <c r="M51" s="286"/>
      <c r="N51" s="287"/>
      <c r="O51" s="288"/>
      <c r="P51" s="289"/>
      <c r="Q51" s="290"/>
      <c r="R51" s="285"/>
      <c r="S51" s="286"/>
      <c r="T51" s="287"/>
      <c r="U51" s="285"/>
      <c r="V51" s="286"/>
      <c r="W51" s="287"/>
      <c r="X51" s="288"/>
      <c r="Y51" s="289"/>
      <c r="Z51" s="290"/>
      <c r="AA51" s="217"/>
      <c r="AB51" s="286"/>
      <c r="AC51" s="287"/>
      <c r="AD51" s="317">
        <f>L51*0.1+U51*0.2</f>
        <v>0</v>
      </c>
      <c r="AE51" s="318"/>
      <c r="AF51" s="319"/>
    </row>
    <row r="52" spans="1:35" ht="16.5" customHeight="1">
      <c r="A52" s="53"/>
      <c r="B52" s="312" t="s">
        <v>329</v>
      </c>
      <c r="C52" s="313"/>
      <c r="D52" s="313"/>
      <c r="E52" s="313"/>
      <c r="F52" s="313"/>
      <c r="G52" s="313"/>
      <c r="H52" s="313"/>
      <c r="I52" s="313"/>
      <c r="J52" s="313"/>
      <c r="K52" s="313"/>
      <c r="L52" s="285"/>
      <c r="M52" s="286"/>
      <c r="N52" s="287"/>
      <c r="O52" s="288"/>
      <c r="P52" s="289"/>
      <c r="Q52" s="290"/>
      <c r="R52" s="175"/>
      <c r="S52" s="176"/>
      <c r="T52" s="177"/>
      <c r="U52" s="285"/>
      <c r="V52" s="286"/>
      <c r="W52" s="287"/>
      <c r="X52" s="288"/>
      <c r="Y52" s="289"/>
      <c r="Z52" s="290"/>
      <c r="AA52" s="178"/>
      <c r="AB52" s="176"/>
      <c r="AC52" s="177"/>
      <c r="AD52" s="317">
        <f>L52*0.1+U52*0.2</f>
        <v>0</v>
      </c>
      <c r="AE52" s="318"/>
      <c r="AF52" s="319"/>
    </row>
    <row r="53" spans="1:35" ht="16.5" customHeight="1">
      <c r="A53" s="53"/>
      <c r="B53" s="334" t="s">
        <v>297</v>
      </c>
      <c r="C53" s="335"/>
      <c r="D53" s="335"/>
      <c r="E53" s="335"/>
      <c r="F53" s="335"/>
      <c r="G53" s="335"/>
      <c r="H53" s="335"/>
      <c r="I53" s="335"/>
      <c r="J53" s="335"/>
      <c r="K53" s="335"/>
      <c r="L53" s="285"/>
      <c r="M53" s="286"/>
      <c r="N53" s="287"/>
      <c r="O53" s="288"/>
      <c r="P53" s="289"/>
      <c r="Q53" s="290"/>
      <c r="R53" s="285"/>
      <c r="S53" s="286"/>
      <c r="T53" s="287"/>
      <c r="U53" s="285"/>
      <c r="V53" s="286"/>
      <c r="W53" s="287"/>
      <c r="X53" s="288"/>
      <c r="Y53" s="289"/>
      <c r="Z53" s="290"/>
      <c r="AA53" s="217"/>
      <c r="AB53" s="286"/>
      <c r="AC53" s="287"/>
      <c r="AD53" s="317">
        <f>L53+U53*2</f>
        <v>0</v>
      </c>
      <c r="AE53" s="318"/>
      <c r="AF53" s="319"/>
    </row>
    <row r="54" spans="1:35" ht="16.5" customHeight="1">
      <c r="A54" s="53"/>
      <c r="B54" s="330" t="s">
        <v>88</v>
      </c>
      <c r="C54" s="331"/>
      <c r="D54" s="331"/>
      <c r="E54" s="331"/>
      <c r="F54" s="331"/>
      <c r="G54" s="331"/>
      <c r="H54" s="331"/>
      <c r="I54" s="331"/>
      <c r="J54" s="331"/>
      <c r="K54" s="331"/>
      <c r="L54" s="151">
        <f>SUM(L16:N21,L23:N24,L26:N29,L31:N33,L35:N38,L40:N49,L51:N53)</f>
        <v>0</v>
      </c>
      <c r="M54" s="281">
        <f>SUM(L35:N38,L40:N49,L51:N52)</f>
        <v>0</v>
      </c>
      <c r="N54" s="282"/>
      <c r="O54" s="329">
        <f>SUM(O23:Q24,O26:Q29)</f>
        <v>0</v>
      </c>
      <c r="P54" s="318"/>
      <c r="Q54" s="319"/>
      <c r="R54" s="329"/>
      <c r="S54" s="332"/>
      <c r="T54" s="333"/>
      <c r="U54" s="179">
        <f>SUM(U16:W21,U23:W24,U26:W29,U31:W33,U35:W38,U40:W49,U51:W53)</f>
        <v>0</v>
      </c>
      <c r="V54" s="281">
        <f>SUM(U35:W38,U40:W49,U51:W52)</f>
        <v>0</v>
      </c>
      <c r="W54" s="282"/>
      <c r="X54" s="329">
        <f>SUM(X28:Z29)</f>
        <v>0</v>
      </c>
      <c r="Y54" s="318"/>
      <c r="Z54" s="319"/>
      <c r="AA54" s="329"/>
      <c r="AB54" s="318"/>
      <c r="AC54" s="319"/>
      <c r="AD54" s="317">
        <f>SUM(AD16:AF21,AD23:AF24,AD26:AF29,AD31:AF33,AD35:AF38,AD40:AF49,AD51:AF53)</f>
        <v>0</v>
      </c>
      <c r="AE54" s="318"/>
      <c r="AF54" s="319"/>
      <c r="AG54"/>
      <c r="AH54"/>
      <c r="AI54"/>
    </row>
    <row r="55" spans="1:35" ht="16.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 t="s">
        <v>330</v>
      </c>
      <c r="M55" s="53"/>
      <c r="N55" s="53"/>
      <c r="O55" s="53"/>
      <c r="P55" s="53"/>
      <c r="Q55" s="1"/>
      <c r="R55" s="152"/>
      <c r="S55" s="152"/>
      <c r="T55" s="152"/>
      <c r="U55" s="152"/>
      <c r="V55" s="19"/>
      <c r="W55" s="19"/>
      <c r="X55" s="19"/>
      <c r="Y55" s="19"/>
      <c r="AA55" s="152"/>
      <c r="AB55" s="152"/>
      <c r="AC55" s="152"/>
      <c r="AD55" s="152"/>
      <c r="AE55" s="19"/>
      <c r="AF55" s="19"/>
      <c r="AG55"/>
      <c r="AH55"/>
      <c r="AI55"/>
    </row>
    <row r="56" spans="1:35" ht="16.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</row>
  </sheetData>
  <sheetProtection algorithmName="SHA-512" hashValue="gjyw1AN7E6fMhwRF13vU+mEO4HdOHeasvyzQISiCOSVOUzn6/A7Z0v5VLW3ouX++D/TwRhHnBVDKGqhG8MVVKw==" saltValue="MwFMLozzOASFDr5P1Fiu3Q==" spinCount="100000" sheet="1"/>
  <protectedRanges>
    <protectedRange sqref="L16:N21 R16:W21 AA16:AC21 AA23:AC24 AA26:AC29 L31:N33 R31:W33 AA31:AC33 L35:N38 R35:W38 AA35:AC38 L40:N49 R40:W49 AA40:AC49 L51:N53 R51:W53 AA51:AC53 O23:W24 O26:W29" name="範囲1"/>
    <protectedRange sqref="L23:N23" name="範囲1_1"/>
    <protectedRange sqref="L24:N24" name="範囲1_2"/>
    <protectedRange sqref="L26:N29" name="範囲1_3"/>
    <protectedRange sqref="E10:O10" name="範囲1_4"/>
  </protectedRanges>
  <mergeCells count="269">
    <mergeCell ref="AD52:AF52"/>
    <mergeCell ref="L52:N52"/>
    <mergeCell ref="M54:N54"/>
    <mergeCell ref="B28:K28"/>
    <mergeCell ref="C7:AE8"/>
    <mergeCell ref="B10:D10"/>
    <mergeCell ref="E10:O10"/>
    <mergeCell ref="B13:K14"/>
    <mergeCell ref="L13:T13"/>
    <mergeCell ref="U13:AC13"/>
    <mergeCell ref="AD13:AF13"/>
    <mergeCell ref="L14:N14"/>
    <mergeCell ref="O14:Q14"/>
    <mergeCell ref="R14:T14"/>
    <mergeCell ref="U14:W14"/>
    <mergeCell ref="X14:Z14"/>
    <mergeCell ref="AA14:AC14"/>
    <mergeCell ref="AD14:AF14"/>
    <mergeCell ref="B16:K16"/>
    <mergeCell ref="L16:N16"/>
    <mergeCell ref="O16:Q16"/>
    <mergeCell ref="R16:T16"/>
    <mergeCell ref="U16:W16"/>
    <mergeCell ref="X16:Z16"/>
    <mergeCell ref="AA16:AC16"/>
    <mergeCell ref="AD16:AF16"/>
    <mergeCell ref="B17:K17"/>
    <mergeCell ref="L17:N17"/>
    <mergeCell ref="O17:Q17"/>
    <mergeCell ref="R17:T17"/>
    <mergeCell ref="U17:W17"/>
    <mergeCell ref="X17:Z17"/>
    <mergeCell ref="AA17:AC17"/>
    <mergeCell ref="AD17:AF17"/>
    <mergeCell ref="AA18:AC18"/>
    <mergeCell ref="AD18:AF18"/>
    <mergeCell ref="B19:K19"/>
    <mergeCell ref="L19:N19"/>
    <mergeCell ref="O19:Q19"/>
    <mergeCell ref="R19:T19"/>
    <mergeCell ref="U19:W19"/>
    <mergeCell ref="X19:Z19"/>
    <mergeCell ref="AA19:AC19"/>
    <mergeCell ref="AD19:AF19"/>
    <mergeCell ref="B18:K18"/>
    <mergeCell ref="L18:N18"/>
    <mergeCell ref="O18:Q18"/>
    <mergeCell ref="R18:T18"/>
    <mergeCell ref="U18:W18"/>
    <mergeCell ref="X18:Z18"/>
    <mergeCell ref="AA20:AC20"/>
    <mergeCell ref="AD20:AF20"/>
    <mergeCell ref="B21:K21"/>
    <mergeCell ref="L21:N21"/>
    <mergeCell ref="O21:Q21"/>
    <mergeCell ref="R21:T21"/>
    <mergeCell ref="U21:W21"/>
    <mergeCell ref="X21:Z21"/>
    <mergeCell ref="AA21:AC21"/>
    <mergeCell ref="AD21:AF21"/>
    <mergeCell ref="B20:K20"/>
    <mergeCell ref="L20:N20"/>
    <mergeCell ref="O20:Q20"/>
    <mergeCell ref="R20:T20"/>
    <mergeCell ref="U20:W20"/>
    <mergeCell ref="X20:Z20"/>
    <mergeCell ref="AA23:AC23"/>
    <mergeCell ref="AD23:AF23"/>
    <mergeCell ref="B24:I24"/>
    <mergeCell ref="L24:N24"/>
    <mergeCell ref="O24:Q24"/>
    <mergeCell ref="R24:T24"/>
    <mergeCell ref="U24:W24"/>
    <mergeCell ref="X24:Z24"/>
    <mergeCell ref="AA24:AC24"/>
    <mergeCell ref="AD24:AF24"/>
    <mergeCell ref="B23:I23"/>
    <mergeCell ref="L23:N23"/>
    <mergeCell ref="O23:Q23"/>
    <mergeCell ref="R23:T23"/>
    <mergeCell ref="U23:W23"/>
    <mergeCell ref="X23:Z23"/>
    <mergeCell ref="AA26:AC26"/>
    <mergeCell ref="AD26:AF26"/>
    <mergeCell ref="B29:I29"/>
    <mergeCell ref="L29:N29"/>
    <mergeCell ref="O29:Q29"/>
    <mergeCell ref="R29:T29"/>
    <mergeCell ref="U29:W29"/>
    <mergeCell ref="X29:Z29"/>
    <mergeCell ref="AA29:AC29"/>
    <mergeCell ref="AD29:AF29"/>
    <mergeCell ref="B26:K26"/>
    <mergeCell ref="L26:N26"/>
    <mergeCell ref="O26:Q26"/>
    <mergeCell ref="R26:T26"/>
    <mergeCell ref="U26:W26"/>
    <mergeCell ref="X26:Z26"/>
    <mergeCell ref="B27:I27"/>
    <mergeCell ref="L27:N27"/>
    <mergeCell ref="O27:Q27"/>
    <mergeCell ref="R27:T27"/>
    <mergeCell ref="U27:W27"/>
    <mergeCell ref="X27:Z27"/>
    <mergeCell ref="AA27:AC27"/>
    <mergeCell ref="AD27:AF27"/>
    <mergeCell ref="B32:K32"/>
    <mergeCell ref="L32:N32"/>
    <mergeCell ref="O32:Q32"/>
    <mergeCell ref="R32:T32"/>
    <mergeCell ref="U32:W32"/>
    <mergeCell ref="X32:Z32"/>
    <mergeCell ref="AA32:AC32"/>
    <mergeCell ref="AD32:AF32"/>
    <mergeCell ref="B31:I31"/>
    <mergeCell ref="L31:N31"/>
    <mergeCell ref="O31:Q31"/>
    <mergeCell ref="R31:T31"/>
    <mergeCell ref="U31:W31"/>
    <mergeCell ref="X31:Z31"/>
    <mergeCell ref="B35:I35"/>
    <mergeCell ref="L35:N35"/>
    <mergeCell ref="O35:Q35"/>
    <mergeCell ref="R35:T35"/>
    <mergeCell ref="U35:W35"/>
    <mergeCell ref="X35:Z35"/>
    <mergeCell ref="AA35:AC35"/>
    <mergeCell ref="AD35:AF35"/>
    <mergeCell ref="AA33:AC33"/>
    <mergeCell ref="AD33:AF33"/>
    <mergeCell ref="B33:I33"/>
    <mergeCell ref="L33:N33"/>
    <mergeCell ref="O33:Q33"/>
    <mergeCell ref="R33:T33"/>
    <mergeCell ref="U33:W33"/>
    <mergeCell ref="X33:Z33"/>
    <mergeCell ref="B37:I37"/>
    <mergeCell ref="L37:N37"/>
    <mergeCell ref="O37:Q37"/>
    <mergeCell ref="R37:T37"/>
    <mergeCell ref="U37:W37"/>
    <mergeCell ref="X37:Z37"/>
    <mergeCell ref="AA37:AC37"/>
    <mergeCell ref="AD37:AF37"/>
    <mergeCell ref="B36:I36"/>
    <mergeCell ref="L36:N36"/>
    <mergeCell ref="O36:Q36"/>
    <mergeCell ref="R36:T36"/>
    <mergeCell ref="U36:W36"/>
    <mergeCell ref="X36:Z36"/>
    <mergeCell ref="B40:I40"/>
    <mergeCell ref="L40:N40"/>
    <mergeCell ref="O40:Q40"/>
    <mergeCell ref="R40:T40"/>
    <mergeCell ref="U40:W40"/>
    <mergeCell ref="X40:Z40"/>
    <mergeCell ref="AA40:AC40"/>
    <mergeCell ref="AD40:AF40"/>
    <mergeCell ref="B38:I38"/>
    <mergeCell ref="L38:N38"/>
    <mergeCell ref="O38:Q38"/>
    <mergeCell ref="R38:T38"/>
    <mergeCell ref="U38:W38"/>
    <mergeCell ref="X38:Z38"/>
    <mergeCell ref="B42:I42"/>
    <mergeCell ref="L42:N42"/>
    <mergeCell ref="O42:Q42"/>
    <mergeCell ref="R42:T42"/>
    <mergeCell ref="U42:W42"/>
    <mergeCell ref="X42:Z42"/>
    <mergeCell ref="AA42:AC42"/>
    <mergeCell ref="AD42:AF42"/>
    <mergeCell ref="B41:I41"/>
    <mergeCell ref="L41:N41"/>
    <mergeCell ref="O41:Q41"/>
    <mergeCell ref="R41:T41"/>
    <mergeCell ref="U41:W41"/>
    <mergeCell ref="X41:Z41"/>
    <mergeCell ref="B45:I45"/>
    <mergeCell ref="L45:N45"/>
    <mergeCell ref="O45:Q45"/>
    <mergeCell ref="R45:T45"/>
    <mergeCell ref="U45:W45"/>
    <mergeCell ref="X45:Z45"/>
    <mergeCell ref="AA43:AC43"/>
    <mergeCell ref="AD43:AF43"/>
    <mergeCell ref="B44:I44"/>
    <mergeCell ref="L44:N44"/>
    <mergeCell ref="O44:Q44"/>
    <mergeCell ref="R44:T44"/>
    <mergeCell ref="U44:W44"/>
    <mergeCell ref="X44:Z44"/>
    <mergeCell ref="AA44:AC44"/>
    <mergeCell ref="AD44:AF44"/>
    <mergeCell ref="B43:K43"/>
    <mergeCell ref="L43:N43"/>
    <mergeCell ref="O43:Q43"/>
    <mergeCell ref="R43:T43"/>
    <mergeCell ref="U43:W43"/>
    <mergeCell ref="X43:Z43"/>
    <mergeCell ref="AA54:AC54"/>
    <mergeCell ref="AD54:AF54"/>
    <mergeCell ref="B54:K54"/>
    <mergeCell ref="O54:Q54"/>
    <mergeCell ref="R54:T54"/>
    <mergeCell ref="X54:Z54"/>
    <mergeCell ref="AA47:AC47"/>
    <mergeCell ref="AD47:AF47"/>
    <mergeCell ref="B53:K53"/>
    <mergeCell ref="L53:N53"/>
    <mergeCell ref="O53:Q53"/>
    <mergeCell ref="R53:T53"/>
    <mergeCell ref="U53:W53"/>
    <mergeCell ref="X53:Z53"/>
    <mergeCell ref="AA53:AC53"/>
    <mergeCell ref="AD53:AF53"/>
    <mergeCell ref="B47:K47"/>
    <mergeCell ref="L47:N47"/>
    <mergeCell ref="O47:Q47"/>
    <mergeCell ref="R47:T47"/>
    <mergeCell ref="AA51:AC51"/>
    <mergeCell ref="AD51:AF51"/>
    <mergeCell ref="B51:K51"/>
    <mergeCell ref="L51:N51"/>
    <mergeCell ref="L28:N28"/>
    <mergeCell ref="O28:Q28"/>
    <mergeCell ref="R28:T28"/>
    <mergeCell ref="U28:W28"/>
    <mergeCell ref="AA28:AC28"/>
    <mergeCell ref="U52:W52"/>
    <mergeCell ref="AD28:AF28"/>
    <mergeCell ref="X28:Z28"/>
    <mergeCell ref="AA48:AC49"/>
    <mergeCell ref="AD48:AF49"/>
    <mergeCell ref="U47:W47"/>
    <mergeCell ref="X47:Z47"/>
    <mergeCell ref="AA45:AC45"/>
    <mergeCell ref="AD45:AF45"/>
    <mergeCell ref="AA41:AC41"/>
    <mergeCell ref="AD41:AF41"/>
    <mergeCell ref="AA38:AC38"/>
    <mergeCell ref="AD38:AF38"/>
    <mergeCell ref="AA36:AC36"/>
    <mergeCell ref="AD36:AF36"/>
    <mergeCell ref="AA31:AC31"/>
    <mergeCell ref="AD31:AF31"/>
    <mergeCell ref="AA46:AC46"/>
    <mergeCell ref="AD46:AF46"/>
    <mergeCell ref="V54:W54"/>
    <mergeCell ref="B46:I46"/>
    <mergeCell ref="L46:N46"/>
    <mergeCell ref="O46:Q46"/>
    <mergeCell ref="R46:T46"/>
    <mergeCell ref="U46:W46"/>
    <mergeCell ref="X46:Z46"/>
    <mergeCell ref="B48:K48"/>
    <mergeCell ref="L48:N49"/>
    <mergeCell ref="O48:Q49"/>
    <mergeCell ref="R48:T49"/>
    <mergeCell ref="U48:W49"/>
    <mergeCell ref="B49:K49"/>
    <mergeCell ref="X48:Z49"/>
    <mergeCell ref="O51:Q51"/>
    <mergeCell ref="R51:T51"/>
    <mergeCell ref="U51:W51"/>
    <mergeCell ref="X51:Z51"/>
    <mergeCell ref="O52:Q52"/>
    <mergeCell ref="X52:Z52"/>
    <mergeCell ref="B52:K52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C147-AF0E-4353-95D9-4023688D11AF}">
  <sheetPr>
    <pageSetUpPr autoPageBreaks="0" fitToPage="1"/>
  </sheetPr>
  <dimension ref="A1:AN45"/>
  <sheetViews>
    <sheetView showGridLines="0" showZeros="0" zoomScaleNormal="100" workbookViewId="0">
      <selection activeCell="C7" sqref="C7:AE8"/>
    </sheetView>
  </sheetViews>
  <sheetFormatPr defaultColWidth="9" defaultRowHeight="13.5"/>
  <cols>
    <col min="1" max="1" width="1.875" style="21" customWidth="1"/>
    <col min="2" max="10" width="3" style="21" customWidth="1"/>
    <col min="11" max="11" width="5.375" style="21" customWidth="1"/>
    <col min="12" max="19" width="2.5" style="21" customWidth="1"/>
    <col min="20" max="23" width="2.5" style="1" customWidth="1"/>
    <col min="24" max="25" width="2.5" style="21" customWidth="1"/>
    <col min="26" max="32" width="2.5" style="1" customWidth="1"/>
    <col min="33" max="33" width="2.375" style="1" customWidth="1"/>
    <col min="34" max="35" width="2.375" customWidth="1"/>
    <col min="41" max="16384" width="9" style="1"/>
  </cols>
  <sheetData>
    <row r="1" spans="1:40" s="2" customFormat="1" ht="12" customHeight="1">
      <c r="A1" s="123" t="s">
        <v>9</v>
      </c>
      <c r="B1" s="123"/>
      <c r="C1" s="123"/>
      <c r="D1" s="123"/>
      <c r="E1" s="123"/>
      <c r="F1" s="124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5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6"/>
      <c r="AF1" s="126"/>
      <c r="AG1" s="127" t="s">
        <v>191</v>
      </c>
      <c r="AH1"/>
      <c r="AI1"/>
      <c r="AJ1"/>
      <c r="AK1"/>
      <c r="AL1"/>
      <c r="AM1"/>
      <c r="AN1"/>
    </row>
    <row r="2" spans="1:40" ht="12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98" t="s">
        <v>196</v>
      </c>
    </row>
    <row r="3" spans="1:40" ht="12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26"/>
    </row>
    <row r="4" spans="1:40" ht="12" customHeight="1">
      <c r="A4" s="53"/>
      <c r="B4" s="131" t="s">
        <v>274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26"/>
    </row>
    <row r="5" spans="1:40" ht="12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26"/>
    </row>
    <row r="6" spans="1:40" ht="9" customHeigh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30"/>
      <c r="X6" s="53"/>
      <c r="Y6" s="130"/>
    </row>
    <row r="7" spans="1:40" ht="15" customHeight="1">
      <c r="B7" s="53"/>
      <c r="C7" s="351" t="s">
        <v>213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3"/>
      <c r="AF7"/>
      <c r="AG7" s="153"/>
    </row>
    <row r="8" spans="1:40" ht="15" customHeight="1">
      <c r="B8" s="53"/>
      <c r="C8" s="354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6"/>
      <c r="AF8"/>
      <c r="AG8" s="153"/>
    </row>
    <row r="9" spans="1:40" ht="11.25" customHeight="1">
      <c r="B9" s="53"/>
      <c r="C9" s="53"/>
      <c r="D9" s="53"/>
      <c r="E9" s="53"/>
      <c r="F9" s="13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X9" s="53"/>
      <c r="Y9" s="53"/>
    </row>
    <row r="10" spans="1:40" ht="24" customHeight="1">
      <c r="B10" s="357" t="s">
        <v>34</v>
      </c>
      <c r="C10" s="358"/>
      <c r="D10" s="359"/>
      <c r="E10" s="388">
        <f>'１'!F14</f>
        <v>0</v>
      </c>
      <c r="F10" s="389"/>
      <c r="G10" s="389"/>
      <c r="H10" s="389"/>
      <c r="I10" s="389"/>
      <c r="J10" s="389"/>
      <c r="K10" s="389"/>
      <c r="L10" s="389"/>
      <c r="M10" s="389"/>
      <c r="N10" s="389"/>
      <c r="O10" s="390"/>
      <c r="P10" s="134"/>
      <c r="Q10" s="135"/>
      <c r="R10" s="135"/>
      <c r="S10" s="53"/>
      <c r="X10" s="135"/>
      <c r="Y10" s="53"/>
      <c r="AD10" s="136"/>
    </row>
    <row r="11" spans="1:40" ht="9" customHeight="1">
      <c r="B11" s="58"/>
      <c r="C11" s="58"/>
      <c r="D11" s="58"/>
      <c r="E11" s="53"/>
      <c r="F11" s="13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X11" s="53"/>
      <c r="Y11" s="53"/>
    </row>
    <row r="12" spans="1:40" ht="10.5" customHeight="1">
      <c r="B12" s="53"/>
      <c r="C12" s="53"/>
      <c r="D12" s="53"/>
      <c r="E12" s="53"/>
      <c r="F12" s="13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X12" s="53"/>
      <c r="Y12" s="53"/>
    </row>
    <row r="13" spans="1:40" ht="15" customHeight="1">
      <c r="B13" s="360"/>
      <c r="C13" s="391"/>
      <c r="D13" s="391"/>
      <c r="E13" s="391"/>
      <c r="F13" s="391"/>
      <c r="G13" s="391"/>
      <c r="H13" s="391"/>
      <c r="I13" s="391"/>
      <c r="J13" s="391"/>
      <c r="K13" s="392"/>
      <c r="L13" s="364" t="s">
        <v>11</v>
      </c>
      <c r="M13" s="365"/>
      <c r="N13" s="365"/>
      <c r="O13" s="365"/>
      <c r="P13" s="365"/>
      <c r="Q13" s="365"/>
      <c r="R13" s="365"/>
      <c r="S13" s="365"/>
      <c r="T13" s="366"/>
      <c r="U13" s="365" t="s">
        <v>52</v>
      </c>
      <c r="V13" s="365"/>
      <c r="W13" s="365"/>
      <c r="X13" s="365"/>
      <c r="Y13" s="365"/>
      <c r="Z13" s="365"/>
      <c r="AA13" s="365"/>
      <c r="AB13" s="365"/>
      <c r="AC13" s="366"/>
      <c r="AD13" s="364" t="s">
        <v>30</v>
      </c>
      <c r="AE13" s="339"/>
      <c r="AF13" s="340"/>
      <c r="AG13" s="154"/>
    </row>
    <row r="14" spans="1:40" ht="22.5" customHeight="1">
      <c r="B14" s="393"/>
      <c r="C14" s="394"/>
      <c r="D14" s="394"/>
      <c r="E14" s="394"/>
      <c r="F14" s="394"/>
      <c r="G14" s="394"/>
      <c r="H14" s="394"/>
      <c r="I14" s="394"/>
      <c r="J14" s="394"/>
      <c r="K14" s="395"/>
      <c r="L14" s="369" t="s">
        <v>187</v>
      </c>
      <c r="M14" s="370"/>
      <c r="N14" s="371"/>
      <c r="O14" s="369" t="s">
        <v>188</v>
      </c>
      <c r="P14" s="370"/>
      <c r="Q14" s="371"/>
      <c r="R14" s="369" t="s">
        <v>66</v>
      </c>
      <c r="S14" s="370"/>
      <c r="T14" s="371"/>
      <c r="U14" s="369" t="s">
        <v>187</v>
      </c>
      <c r="V14" s="370"/>
      <c r="W14" s="371"/>
      <c r="X14" s="369" t="s">
        <v>188</v>
      </c>
      <c r="Y14" s="370"/>
      <c r="Z14" s="371"/>
      <c r="AA14" s="369" t="s">
        <v>66</v>
      </c>
      <c r="AB14" s="370"/>
      <c r="AC14" s="371"/>
      <c r="AD14" s="374" t="s">
        <v>67</v>
      </c>
      <c r="AE14" s="396"/>
      <c r="AF14" s="397"/>
      <c r="AG14" s="155"/>
    </row>
    <row r="15" spans="1:40" ht="18" customHeight="1">
      <c r="B15" s="138" t="s">
        <v>89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40"/>
      <c r="AG15" s="156"/>
    </row>
    <row r="16" spans="1:40" ht="18" customHeight="1">
      <c r="B16" s="336" t="s">
        <v>90</v>
      </c>
      <c r="C16" s="337"/>
      <c r="D16" s="337"/>
      <c r="E16" s="337"/>
      <c r="F16" s="337"/>
      <c r="G16" s="337"/>
      <c r="H16" s="337"/>
      <c r="I16" s="337"/>
      <c r="J16" s="157"/>
      <c r="K16" s="158"/>
      <c r="L16" s="285"/>
      <c r="M16" s="380"/>
      <c r="N16" s="206"/>
      <c r="O16" s="288"/>
      <c r="P16" s="289"/>
      <c r="Q16" s="290"/>
      <c r="R16" s="285"/>
      <c r="S16" s="380"/>
      <c r="T16" s="206"/>
      <c r="U16" s="285"/>
      <c r="V16" s="380"/>
      <c r="W16" s="206"/>
      <c r="X16" s="288"/>
      <c r="Y16" s="289"/>
      <c r="Z16" s="290"/>
      <c r="AA16" s="217"/>
      <c r="AB16" s="380"/>
      <c r="AC16" s="206"/>
      <c r="AD16" s="364">
        <f t="shared" ref="AD16:AD26" si="0">(L16*1.4)+(U16*2)</f>
        <v>0</v>
      </c>
      <c r="AE16" s="339"/>
      <c r="AF16" s="340"/>
      <c r="AG16" s="154"/>
    </row>
    <row r="17" spans="2:33" ht="18" customHeight="1">
      <c r="B17" s="336" t="s">
        <v>91</v>
      </c>
      <c r="C17" s="337"/>
      <c r="D17" s="337"/>
      <c r="E17" s="337"/>
      <c r="F17" s="337"/>
      <c r="G17" s="337"/>
      <c r="H17" s="337"/>
      <c r="I17" s="337"/>
      <c r="J17" s="157"/>
      <c r="K17" s="159"/>
      <c r="L17" s="285"/>
      <c r="M17" s="380"/>
      <c r="N17" s="206"/>
      <c r="O17" s="288"/>
      <c r="P17" s="289"/>
      <c r="Q17" s="290"/>
      <c r="R17" s="285"/>
      <c r="S17" s="380"/>
      <c r="T17" s="206"/>
      <c r="U17" s="285"/>
      <c r="V17" s="380"/>
      <c r="W17" s="206"/>
      <c r="X17" s="288"/>
      <c r="Y17" s="289"/>
      <c r="Z17" s="290"/>
      <c r="AA17" s="217"/>
      <c r="AB17" s="380"/>
      <c r="AC17" s="206"/>
      <c r="AD17" s="364">
        <f t="shared" si="0"/>
        <v>0</v>
      </c>
      <c r="AE17" s="339"/>
      <c r="AF17" s="340"/>
      <c r="AG17" s="154"/>
    </row>
    <row r="18" spans="2:33" ht="18" customHeight="1">
      <c r="B18" s="346" t="s">
        <v>208</v>
      </c>
      <c r="C18" s="347"/>
      <c r="D18" s="347"/>
      <c r="E18" s="347"/>
      <c r="F18" s="347"/>
      <c r="G18" s="347"/>
      <c r="H18" s="347"/>
      <c r="I18" s="347"/>
      <c r="J18" s="347"/>
      <c r="K18" s="387"/>
      <c r="L18" s="285"/>
      <c r="M18" s="380"/>
      <c r="N18" s="206"/>
      <c r="O18" s="288"/>
      <c r="P18" s="289"/>
      <c r="Q18" s="290"/>
      <c r="R18" s="285"/>
      <c r="S18" s="380"/>
      <c r="T18" s="206"/>
      <c r="U18" s="285"/>
      <c r="V18" s="380"/>
      <c r="W18" s="206"/>
      <c r="X18" s="288"/>
      <c r="Y18" s="289"/>
      <c r="Z18" s="290"/>
      <c r="AA18" s="217"/>
      <c r="AB18" s="380"/>
      <c r="AC18" s="206"/>
      <c r="AD18" s="364">
        <f t="shared" si="0"/>
        <v>0</v>
      </c>
      <c r="AE18" s="339"/>
      <c r="AF18" s="340"/>
      <c r="AG18" s="154"/>
    </row>
    <row r="19" spans="2:33" ht="18" customHeight="1">
      <c r="B19" s="336" t="s">
        <v>92</v>
      </c>
      <c r="C19" s="337"/>
      <c r="D19" s="337"/>
      <c r="E19" s="337"/>
      <c r="F19" s="337"/>
      <c r="G19" s="337"/>
      <c r="H19" s="337"/>
      <c r="I19" s="337"/>
      <c r="J19" s="141"/>
      <c r="K19" s="160"/>
      <c r="L19" s="285"/>
      <c r="M19" s="380"/>
      <c r="N19" s="206"/>
      <c r="O19" s="288"/>
      <c r="P19" s="289"/>
      <c r="Q19" s="290"/>
      <c r="R19" s="285"/>
      <c r="S19" s="380"/>
      <c r="T19" s="206"/>
      <c r="U19" s="285"/>
      <c r="V19" s="380"/>
      <c r="W19" s="206"/>
      <c r="X19" s="288"/>
      <c r="Y19" s="289"/>
      <c r="Z19" s="290"/>
      <c r="AA19" s="217"/>
      <c r="AB19" s="380"/>
      <c r="AC19" s="206"/>
      <c r="AD19" s="364">
        <f t="shared" si="0"/>
        <v>0</v>
      </c>
      <c r="AE19" s="339"/>
      <c r="AF19" s="340"/>
      <c r="AG19" s="154"/>
    </row>
    <row r="20" spans="2:33" ht="18" customHeight="1">
      <c r="B20" s="336" t="s">
        <v>93</v>
      </c>
      <c r="C20" s="337"/>
      <c r="D20" s="337"/>
      <c r="E20" s="337"/>
      <c r="F20" s="337"/>
      <c r="G20" s="337"/>
      <c r="H20" s="337"/>
      <c r="I20" s="337"/>
      <c r="J20" s="141"/>
      <c r="K20" s="160"/>
      <c r="L20" s="285"/>
      <c r="M20" s="380"/>
      <c r="N20" s="206"/>
      <c r="O20" s="288"/>
      <c r="P20" s="289"/>
      <c r="Q20" s="290"/>
      <c r="R20" s="285"/>
      <c r="S20" s="380"/>
      <c r="T20" s="206"/>
      <c r="U20" s="285"/>
      <c r="V20" s="380"/>
      <c r="W20" s="206"/>
      <c r="X20" s="288"/>
      <c r="Y20" s="289"/>
      <c r="Z20" s="290"/>
      <c r="AA20" s="217"/>
      <c r="AB20" s="380"/>
      <c r="AC20" s="206"/>
      <c r="AD20" s="364">
        <f t="shared" si="0"/>
        <v>0</v>
      </c>
      <c r="AE20" s="339"/>
      <c r="AF20" s="340"/>
      <c r="AG20" s="154"/>
    </row>
    <row r="21" spans="2:33" ht="18" customHeight="1">
      <c r="B21" s="336" t="s">
        <v>94</v>
      </c>
      <c r="C21" s="337"/>
      <c r="D21" s="337"/>
      <c r="E21" s="337"/>
      <c r="F21" s="337"/>
      <c r="G21" s="337"/>
      <c r="H21" s="337"/>
      <c r="I21" s="337"/>
      <c r="J21" s="141"/>
      <c r="K21" s="160"/>
      <c r="L21" s="285"/>
      <c r="M21" s="380"/>
      <c r="N21" s="206"/>
      <c r="O21" s="288"/>
      <c r="P21" s="289"/>
      <c r="Q21" s="290"/>
      <c r="R21" s="285"/>
      <c r="S21" s="380"/>
      <c r="T21" s="206"/>
      <c r="U21" s="285"/>
      <c r="V21" s="380"/>
      <c r="W21" s="206"/>
      <c r="X21" s="288"/>
      <c r="Y21" s="289"/>
      <c r="Z21" s="290"/>
      <c r="AA21" s="217"/>
      <c r="AB21" s="380"/>
      <c r="AC21" s="206"/>
      <c r="AD21" s="364">
        <f t="shared" si="0"/>
        <v>0</v>
      </c>
      <c r="AE21" s="339"/>
      <c r="AF21" s="340"/>
      <c r="AG21" s="154"/>
    </row>
    <row r="22" spans="2:33" ht="18" customHeight="1">
      <c r="B22" s="336" t="s">
        <v>95</v>
      </c>
      <c r="C22" s="337"/>
      <c r="D22" s="337"/>
      <c r="E22" s="337"/>
      <c r="F22" s="337"/>
      <c r="G22" s="337"/>
      <c r="H22" s="337"/>
      <c r="I22" s="337"/>
      <c r="J22" s="141"/>
      <c r="K22" s="160"/>
      <c r="L22" s="285"/>
      <c r="M22" s="380"/>
      <c r="N22" s="206"/>
      <c r="O22" s="288"/>
      <c r="P22" s="289"/>
      <c r="Q22" s="290"/>
      <c r="R22" s="285"/>
      <c r="S22" s="380"/>
      <c r="T22" s="206"/>
      <c r="U22" s="285"/>
      <c r="V22" s="380"/>
      <c r="W22" s="206"/>
      <c r="X22" s="288"/>
      <c r="Y22" s="289"/>
      <c r="Z22" s="290"/>
      <c r="AA22" s="217"/>
      <c r="AB22" s="380"/>
      <c r="AC22" s="206"/>
      <c r="AD22" s="364">
        <f t="shared" si="0"/>
        <v>0</v>
      </c>
      <c r="AE22" s="339"/>
      <c r="AF22" s="340"/>
      <c r="AG22" s="154"/>
    </row>
    <row r="23" spans="2:33" ht="18" customHeight="1">
      <c r="B23" s="336" t="s">
        <v>96</v>
      </c>
      <c r="C23" s="337"/>
      <c r="D23" s="337"/>
      <c r="E23" s="337"/>
      <c r="F23" s="337"/>
      <c r="G23" s="337"/>
      <c r="H23" s="337"/>
      <c r="I23" s="337"/>
      <c r="J23" s="141"/>
      <c r="K23" s="160"/>
      <c r="L23" s="285"/>
      <c r="M23" s="380"/>
      <c r="N23" s="206"/>
      <c r="O23" s="288"/>
      <c r="P23" s="289"/>
      <c r="Q23" s="290"/>
      <c r="R23" s="285"/>
      <c r="S23" s="380"/>
      <c r="T23" s="206"/>
      <c r="U23" s="285"/>
      <c r="V23" s="380"/>
      <c r="W23" s="206"/>
      <c r="X23" s="288"/>
      <c r="Y23" s="289"/>
      <c r="Z23" s="290"/>
      <c r="AA23" s="217"/>
      <c r="AB23" s="380"/>
      <c r="AC23" s="206"/>
      <c r="AD23" s="364">
        <f t="shared" si="0"/>
        <v>0</v>
      </c>
      <c r="AE23" s="339"/>
      <c r="AF23" s="340"/>
      <c r="AG23" s="154"/>
    </row>
    <row r="24" spans="2:33" ht="18" customHeight="1">
      <c r="B24" s="336" t="s">
        <v>97</v>
      </c>
      <c r="C24" s="337"/>
      <c r="D24" s="337"/>
      <c r="E24" s="337"/>
      <c r="F24" s="337"/>
      <c r="G24" s="337"/>
      <c r="H24" s="337"/>
      <c r="I24" s="337"/>
      <c r="J24" s="141"/>
      <c r="K24" s="160"/>
      <c r="L24" s="285"/>
      <c r="M24" s="380"/>
      <c r="N24" s="206"/>
      <c r="O24" s="288"/>
      <c r="P24" s="289"/>
      <c r="Q24" s="290"/>
      <c r="R24" s="285"/>
      <c r="S24" s="380"/>
      <c r="T24" s="206"/>
      <c r="U24" s="285"/>
      <c r="V24" s="380"/>
      <c r="W24" s="206"/>
      <c r="X24" s="288"/>
      <c r="Y24" s="289"/>
      <c r="Z24" s="290"/>
      <c r="AA24" s="217"/>
      <c r="AB24" s="380"/>
      <c r="AC24" s="206"/>
      <c r="AD24" s="364">
        <f t="shared" si="0"/>
        <v>0</v>
      </c>
      <c r="AE24" s="339"/>
      <c r="AF24" s="340"/>
      <c r="AG24" s="154"/>
    </row>
    <row r="25" spans="2:33" ht="18" customHeight="1">
      <c r="B25" s="336" t="s">
        <v>98</v>
      </c>
      <c r="C25" s="337"/>
      <c r="D25" s="337"/>
      <c r="E25" s="337"/>
      <c r="F25" s="337"/>
      <c r="G25" s="337"/>
      <c r="H25" s="337"/>
      <c r="I25" s="337"/>
      <c r="J25" s="141"/>
      <c r="K25" s="160"/>
      <c r="L25" s="285"/>
      <c r="M25" s="380"/>
      <c r="N25" s="206"/>
      <c r="O25" s="288"/>
      <c r="P25" s="289"/>
      <c r="Q25" s="290"/>
      <c r="R25" s="285"/>
      <c r="S25" s="380"/>
      <c r="T25" s="206"/>
      <c r="U25" s="285"/>
      <c r="V25" s="380"/>
      <c r="W25" s="206"/>
      <c r="X25" s="288"/>
      <c r="Y25" s="289"/>
      <c r="Z25" s="290"/>
      <c r="AA25" s="217"/>
      <c r="AB25" s="380"/>
      <c r="AC25" s="206"/>
      <c r="AD25" s="364">
        <f t="shared" si="0"/>
        <v>0</v>
      </c>
      <c r="AE25" s="339"/>
      <c r="AF25" s="340"/>
      <c r="AG25" s="154"/>
    </row>
    <row r="26" spans="2:33" ht="18" customHeight="1">
      <c r="B26" s="336" t="s">
        <v>99</v>
      </c>
      <c r="C26" s="337"/>
      <c r="D26" s="337"/>
      <c r="E26" s="337"/>
      <c r="F26" s="337"/>
      <c r="G26" s="337"/>
      <c r="H26" s="337"/>
      <c r="I26" s="337"/>
      <c r="J26" s="141"/>
      <c r="K26" s="160"/>
      <c r="L26" s="285"/>
      <c r="M26" s="380"/>
      <c r="N26" s="206"/>
      <c r="O26" s="288"/>
      <c r="P26" s="289"/>
      <c r="Q26" s="290"/>
      <c r="R26" s="285"/>
      <c r="S26" s="380"/>
      <c r="T26" s="206"/>
      <c r="U26" s="285"/>
      <c r="V26" s="380"/>
      <c r="W26" s="206"/>
      <c r="X26" s="288"/>
      <c r="Y26" s="289"/>
      <c r="Z26" s="290"/>
      <c r="AA26" s="217"/>
      <c r="AB26" s="380"/>
      <c r="AC26" s="206"/>
      <c r="AD26" s="364">
        <f t="shared" si="0"/>
        <v>0</v>
      </c>
      <c r="AE26" s="339"/>
      <c r="AF26" s="340"/>
      <c r="AG26" s="154"/>
    </row>
    <row r="27" spans="2:33" ht="18" customHeight="1">
      <c r="B27" s="142" t="s">
        <v>100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4"/>
      <c r="AG27" s="161"/>
    </row>
    <row r="28" spans="2:33" ht="18" customHeight="1">
      <c r="B28" s="336" t="s">
        <v>101</v>
      </c>
      <c r="C28" s="385"/>
      <c r="D28" s="385"/>
      <c r="E28" s="385"/>
      <c r="F28" s="385"/>
      <c r="G28" s="385"/>
      <c r="H28" s="385"/>
      <c r="I28" s="385"/>
      <c r="J28" s="147"/>
      <c r="K28" s="160"/>
      <c r="L28" s="285"/>
      <c r="M28" s="286"/>
      <c r="N28" s="287"/>
      <c r="O28" s="285"/>
      <c r="P28" s="380"/>
      <c r="Q28" s="206"/>
      <c r="R28" s="285"/>
      <c r="S28" s="380"/>
      <c r="T28" s="206"/>
      <c r="U28" s="285"/>
      <c r="V28" s="380"/>
      <c r="W28" s="206"/>
      <c r="X28" s="288"/>
      <c r="Y28" s="289"/>
      <c r="Z28" s="290"/>
      <c r="AA28" s="217"/>
      <c r="AB28" s="380"/>
      <c r="AC28" s="206"/>
      <c r="AD28" s="364">
        <f>(L28-O28)*1+O28*1.4+U28*2</f>
        <v>0</v>
      </c>
      <c r="AE28" s="339"/>
      <c r="AF28" s="340"/>
      <c r="AG28" s="154"/>
    </row>
    <row r="29" spans="2:33" ht="18" customHeight="1">
      <c r="B29" s="336" t="s">
        <v>102</v>
      </c>
      <c r="C29" s="385"/>
      <c r="D29" s="385"/>
      <c r="E29" s="385"/>
      <c r="F29" s="385"/>
      <c r="G29" s="385"/>
      <c r="H29" s="385"/>
      <c r="I29" s="385"/>
      <c r="J29" s="385"/>
      <c r="K29" s="386"/>
      <c r="L29" s="285"/>
      <c r="M29" s="286"/>
      <c r="N29" s="287"/>
      <c r="O29" s="285"/>
      <c r="P29" s="380"/>
      <c r="Q29" s="206"/>
      <c r="R29" s="285"/>
      <c r="S29" s="380"/>
      <c r="T29" s="206"/>
      <c r="U29" s="285"/>
      <c r="V29" s="380"/>
      <c r="W29" s="206"/>
      <c r="X29" s="288"/>
      <c r="Y29" s="289"/>
      <c r="Z29" s="290"/>
      <c r="AA29" s="217"/>
      <c r="AB29" s="380"/>
      <c r="AC29" s="206"/>
      <c r="AD29" s="364">
        <f>(L29-O29)*1+O29*1.4+U29*2</f>
        <v>0</v>
      </c>
      <c r="AE29" s="339"/>
      <c r="AF29" s="340"/>
      <c r="AG29" s="154"/>
    </row>
    <row r="30" spans="2:33" ht="18" customHeight="1">
      <c r="B30" s="336" t="s">
        <v>103</v>
      </c>
      <c r="C30" s="385"/>
      <c r="D30" s="385"/>
      <c r="E30" s="385"/>
      <c r="F30" s="385"/>
      <c r="G30" s="385"/>
      <c r="H30" s="385"/>
      <c r="I30" s="385"/>
      <c r="J30" s="385"/>
      <c r="K30" s="386"/>
      <c r="L30" s="285"/>
      <c r="M30" s="286"/>
      <c r="N30" s="287"/>
      <c r="O30" s="285"/>
      <c r="P30" s="380"/>
      <c r="Q30" s="206"/>
      <c r="R30" s="285"/>
      <c r="S30" s="380"/>
      <c r="T30" s="206"/>
      <c r="U30" s="285"/>
      <c r="V30" s="380"/>
      <c r="W30" s="206"/>
      <c r="X30" s="288"/>
      <c r="Y30" s="289"/>
      <c r="Z30" s="290"/>
      <c r="AA30" s="217"/>
      <c r="AB30" s="380"/>
      <c r="AC30" s="206"/>
      <c r="AD30" s="364">
        <f>(L30-O30)*1+O30*1.4+U30*2</f>
        <v>0</v>
      </c>
      <c r="AE30" s="339"/>
      <c r="AF30" s="340"/>
      <c r="AG30" s="154"/>
    </row>
    <row r="31" spans="2:33" ht="18" customHeight="1">
      <c r="B31" s="336" t="s">
        <v>168</v>
      </c>
      <c r="C31" s="385"/>
      <c r="D31" s="385"/>
      <c r="E31" s="385"/>
      <c r="F31" s="385"/>
      <c r="G31" s="385"/>
      <c r="H31" s="385"/>
      <c r="I31" s="385"/>
      <c r="J31" s="385"/>
      <c r="K31" s="386"/>
      <c r="L31" s="285"/>
      <c r="M31" s="286"/>
      <c r="N31" s="287"/>
      <c r="O31" s="285"/>
      <c r="P31" s="380"/>
      <c r="Q31" s="206"/>
      <c r="R31" s="285"/>
      <c r="S31" s="380"/>
      <c r="T31" s="206"/>
      <c r="U31" s="285"/>
      <c r="V31" s="380"/>
      <c r="W31" s="206"/>
      <c r="X31" s="288"/>
      <c r="Y31" s="289"/>
      <c r="Z31" s="290"/>
      <c r="AA31" s="217"/>
      <c r="AB31" s="380"/>
      <c r="AC31" s="206"/>
      <c r="AD31" s="364">
        <f>(L31-O31)*1+O31*1.4+U31*2</f>
        <v>0</v>
      </c>
      <c r="AE31" s="339"/>
      <c r="AF31" s="340"/>
      <c r="AG31" s="154"/>
    </row>
    <row r="32" spans="2:33" ht="18" customHeight="1">
      <c r="B32" s="142" t="s">
        <v>104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4"/>
      <c r="AG32" s="161"/>
    </row>
    <row r="33" spans="2:33" ht="18" customHeight="1">
      <c r="B33" s="336" t="s">
        <v>105</v>
      </c>
      <c r="C33" s="385"/>
      <c r="D33" s="385"/>
      <c r="E33" s="385"/>
      <c r="F33" s="385"/>
      <c r="G33" s="385"/>
      <c r="H33" s="385"/>
      <c r="I33" s="385"/>
      <c r="J33" s="162"/>
      <c r="K33" s="159"/>
      <c r="L33" s="285"/>
      <c r="M33" s="286"/>
      <c r="N33" s="287"/>
      <c r="O33" s="285"/>
      <c r="P33" s="380"/>
      <c r="Q33" s="206"/>
      <c r="R33" s="285"/>
      <c r="S33" s="380"/>
      <c r="T33" s="206"/>
      <c r="U33" s="285"/>
      <c r="V33" s="380"/>
      <c r="W33" s="206"/>
      <c r="X33" s="288"/>
      <c r="Y33" s="289"/>
      <c r="Z33" s="290"/>
      <c r="AA33" s="217"/>
      <c r="AB33" s="380"/>
      <c r="AC33" s="206"/>
      <c r="AD33" s="364">
        <f>(L33-O33)*1+O33*1.4+U33*2</f>
        <v>0</v>
      </c>
      <c r="AE33" s="339"/>
      <c r="AF33" s="340"/>
      <c r="AG33" s="154"/>
    </row>
    <row r="34" spans="2:33" ht="18" customHeight="1">
      <c r="B34" s="142" t="s">
        <v>106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4"/>
      <c r="AG34" s="161"/>
    </row>
    <row r="35" spans="2:33" ht="18" customHeight="1">
      <c r="B35" s="336" t="s">
        <v>107</v>
      </c>
      <c r="C35" s="385"/>
      <c r="D35" s="385"/>
      <c r="E35" s="385"/>
      <c r="F35" s="385"/>
      <c r="G35" s="385"/>
      <c r="H35" s="385"/>
      <c r="I35" s="385"/>
      <c r="J35" s="147"/>
      <c r="K35" s="160"/>
      <c r="L35" s="285"/>
      <c r="M35" s="286"/>
      <c r="N35" s="287"/>
      <c r="O35" s="285"/>
      <c r="P35" s="380"/>
      <c r="Q35" s="206"/>
      <c r="R35" s="285"/>
      <c r="S35" s="380"/>
      <c r="T35" s="206"/>
      <c r="U35" s="285"/>
      <c r="V35" s="380"/>
      <c r="W35" s="206"/>
      <c r="X35" s="288"/>
      <c r="Y35" s="289"/>
      <c r="Z35" s="290"/>
      <c r="AA35" s="217"/>
      <c r="AB35" s="380"/>
      <c r="AC35" s="206"/>
      <c r="AD35" s="364">
        <f>(L35-O35)*1+O35*1.4+U35*2</f>
        <v>0</v>
      </c>
      <c r="AE35" s="339"/>
      <c r="AF35" s="340"/>
      <c r="AG35" s="154"/>
    </row>
    <row r="36" spans="2:33" ht="18" customHeight="1">
      <c r="B36" s="336" t="s">
        <v>108</v>
      </c>
      <c r="C36" s="385"/>
      <c r="D36" s="385"/>
      <c r="E36" s="385"/>
      <c r="F36" s="385"/>
      <c r="G36" s="385"/>
      <c r="H36" s="385"/>
      <c r="I36" s="385"/>
      <c r="J36" s="147"/>
      <c r="K36" s="160"/>
      <c r="L36" s="285"/>
      <c r="M36" s="286"/>
      <c r="N36" s="287"/>
      <c r="O36" s="285"/>
      <c r="P36" s="380"/>
      <c r="Q36" s="206"/>
      <c r="R36" s="285"/>
      <c r="S36" s="380"/>
      <c r="T36" s="206"/>
      <c r="U36" s="285"/>
      <c r="V36" s="380"/>
      <c r="W36" s="206"/>
      <c r="X36" s="288"/>
      <c r="Y36" s="289"/>
      <c r="Z36" s="290"/>
      <c r="AA36" s="217"/>
      <c r="AB36" s="380"/>
      <c r="AC36" s="206"/>
      <c r="AD36" s="364">
        <f>(L36-O36)*1+O36*1.4+U36*2</f>
        <v>0</v>
      </c>
      <c r="AE36" s="339"/>
      <c r="AF36" s="340"/>
      <c r="AG36" s="154"/>
    </row>
    <row r="37" spans="2:33" ht="18" customHeight="1">
      <c r="B37" s="336" t="s">
        <v>109</v>
      </c>
      <c r="C37" s="385"/>
      <c r="D37" s="385"/>
      <c r="E37" s="385"/>
      <c r="F37" s="385"/>
      <c r="G37" s="385"/>
      <c r="H37" s="385"/>
      <c r="I37" s="385"/>
      <c r="J37" s="147"/>
      <c r="K37" s="146"/>
      <c r="L37" s="285"/>
      <c r="M37" s="286"/>
      <c r="N37" s="287"/>
      <c r="O37" s="285"/>
      <c r="P37" s="380"/>
      <c r="Q37" s="206"/>
      <c r="R37" s="285"/>
      <c r="S37" s="380"/>
      <c r="T37" s="206"/>
      <c r="U37" s="285"/>
      <c r="V37" s="380"/>
      <c r="W37" s="206"/>
      <c r="X37" s="288"/>
      <c r="Y37" s="289"/>
      <c r="Z37" s="290"/>
      <c r="AA37" s="217"/>
      <c r="AB37" s="380"/>
      <c r="AC37" s="206"/>
      <c r="AD37" s="364">
        <f>(L37-O37)*1+O37*1.4+U37*2</f>
        <v>0</v>
      </c>
      <c r="AE37" s="339"/>
      <c r="AF37" s="340"/>
      <c r="AG37" s="154"/>
    </row>
    <row r="38" spans="2:33" ht="18" customHeight="1">
      <c r="B38" s="142" t="s">
        <v>110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4"/>
      <c r="AG38" s="161"/>
    </row>
    <row r="39" spans="2:33" ht="18" customHeight="1">
      <c r="B39" s="336" t="s">
        <v>111</v>
      </c>
      <c r="C39" s="385"/>
      <c r="D39" s="385"/>
      <c r="E39" s="385"/>
      <c r="F39" s="385"/>
      <c r="G39" s="385"/>
      <c r="H39" s="385"/>
      <c r="I39" s="385"/>
      <c r="J39" s="147"/>
      <c r="K39" s="160"/>
      <c r="L39" s="285"/>
      <c r="M39" s="286"/>
      <c r="N39" s="287"/>
      <c r="O39" s="285"/>
      <c r="P39" s="380"/>
      <c r="Q39" s="206"/>
      <c r="R39" s="285"/>
      <c r="S39" s="380"/>
      <c r="T39" s="206"/>
      <c r="U39" s="285"/>
      <c r="V39" s="380"/>
      <c r="W39" s="206"/>
      <c r="X39" s="288"/>
      <c r="Y39" s="289"/>
      <c r="Z39" s="290"/>
      <c r="AA39" s="217"/>
      <c r="AB39" s="380"/>
      <c r="AC39" s="206"/>
      <c r="AD39" s="364">
        <f>(L39-O39)*1+O39*1.4+U39*2</f>
        <v>0</v>
      </c>
      <c r="AE39" s="339"/>
      <c r="AF39" s="340"/>
      <c r="AG39" s="154"/>
    </row>
    <row r="40" spans="2:33" ht="18" customHeight="1">
      <c r="B40" s="336" t="s">
        <v>112</v>
      </c>
      <c r="C40" s="385"/>
      <c r="D40" s="385"/>
      <c r="E40" s="385"/>
      <c r="F40" s="385"/>
      <c r="G40" s="385"/>
      <c r="H40" s="385"/>
      <c r="I40" s="385"/>
      <c r="J40" s="147"/>
      <c r="K40" s="160"/>
      <c r="L40" s="285"/>
      <c r="M40" s="286"/>
      <c r="N40" s="287"/>
      <c r="O40" s="285"/>
      <c r="P40" s="380"/>
      <c r="Q40" s="206"/>
      <c r="R40" s="285"/>
      <c r="S40" s="380"/>
      <c r="T40" s="206"/>
      <c r="U40" s="285"/>
      <c r="V40" s="380"/>
      <c r="W40" s="206"/>
      <c r="X40" s="288"/>
      <c r="Y40" s="289"/>
      <c r="Z40" s="290"/>
      <c r="AA40" s="217"/>
      <c r="AB40" s="380"/>
      <c r="AC40" s="206"/>
      <c r="AD40" s="364">
        <f>(L40-O40)*1+O40*1.4+U40*2</f>
        <v>0</v>
      </c>
      <c r="AE40" s="339"/>
      <c r="AF40" s="340"/>
      <c r="AG40" s="154"/>
    </row>
    <row r="41" spans="2:33" ht="18" customHeight="1">
      <c r="B41" s="336" t="s">
        <v>299</v>
      </c>
      <c r="C41" s="385"/>
      <c r="D41" s="385"/>
      <c r="E41" s="385"/>
      <c r="F41" s="385"/>
      <c r="G41" s="385"/>
      <c r="H41" s="385"/>
      <c r="I41" s="385"/>
      <c r="J41" s="385"/>
      <c r="K41" s="386"/>
      <c r="L41" s="285"/>
      <c r="M41" s="286"/>
      <c r="N41" s="287"/>
      <c r="O41" s="285"/>
      <c r="P41" s="380"/>
      <c r="Q41" s="206"/>
      <c r="R41" s="285"/>
      <c r="S41" s="380"/>
      <c r="T41" s="206"/>
      <c r="U41" s="285"/>
      <c r="V41" s="380"/>
      <c r="W41" s="206"/>
      <c r="X41" s="288"/>
      <c r="Y41" s="289"/>
      <c r="Z41" s="290"/>
      <c r="AA41" s="217"/>
      <c r="AB41" s="380"/>
      <c r="AC41" s="206"/>
      <c r="AD41" s="364">
        <f>(L41-O41)*1+O41*1.4+U41*2</f>
        <v>0</v>
      </c>
      <c r="AE41" s="339"/>
      <c r="AF41" s="340"/>
      <c r="AG41" s="154"/>
    </row>
    <row r="42" spans="2:33" ht="18" customHeight="1">
      <c r="B42" s="377" t="s">
        <v>271</v>
      </c>
      <c r="C42" s="378"/>
      <c r="D42" s="378"/>
      <c r="E42" s="378"/>
      <c r="F42" s="378"/>
      <c r="G42" s="378"/>
      <c r="H42" s="378"/>
      <c r="I42" s="378"/>
      <c r="J42" s="378"/>
      <c r="K42" s="379"/>
      <c r="L42" s="285"/>
      <c r="M42" s="286"/>
      <c r="N42" s="287"/>
      <c r="O42" s="285"/>
      <c r="P42" s="380"/>
      <c r="Q42" s="206"/>
      <c r="R42" s="285"/>
      <c r="S42" s="381"/>
      <c r="T42" s="382"/>
      <c r="U42" s="285"/>
      <c r="V42" s="380"/>
      <c r="W42" s="206"/>
      <c r="X42" s="288"/>
      <c r="Y42" s="383"/>
      <c r="Z42" s="384"/>
      <c r="AA42" s="217"/>
      <c r="AB42" s="218"/>
      <c r="AC42" s="219"/>
      <c r="AD42" s="364">
        <f>(L42-O42)*1+O42*1.4+U42*2</f>
        <v>0</v>
      </c>
      <c r="AE42" s="339"/>
      <c r="AF42" s="340"/>
    </row>
    <row r="43" spans="2:33" ht="18" customHeight="1">
      <c r="B43" s="377" t="s">
        <v>273</v>
      </c>
      <c r="C43" s="378"/>
      <c r="D43" s="378"/>
      <c r="E43" s="378"/>
      <c r="F43" s="378"/>
      <c r="G43" s="378"/>
      <c r="H43" s="378"/>
      <c r="I43" s="378"/>
      <c r="J43" s="378"/>
      <c r="K43" s="379"/>
      <c r="L43" s="285"/>
      <c r="M43" s="286"/>
      <c r="N43" s="287"/>
      <c r="O43" s="285"/>
      <c r="P43" s="380"/>
      <c r="Q43" s="206"/>
      <c r="R43" s="285"/>
      <c r="S43" s="380"/>
      <c r="T43" s="206"/>
      <c r="U43" s="285"/>
      <c r="V43" s="380"/>
      <c r="W43" s="206"/>
      <c r="X43" s="288"/>
      <c r="Y43" s="289"/>
      <c r="Z43" s="290"/>
      <c r="AA43" s="217"/>
      <c r="AB43" s="380"/>
      <c r="AC43" s="206"/>
      <c r="AD43" s="364">
        <f>(L43-O43)*1+O43*1.4+U43*2</f>
        <v>0</v>
      </c>
      <c r="AE43" s="339"/>
      <c r="AF43" s="340"/>
    </row>
    <row r="44" spans="2:33">
      <c r="AG44" s="102"/>
    </row>
    <row r="45" spans="2:33">
      <c r="AG45" s="102"/>
    </row>
  </sheetData>
  <sheetProtection algorithmName="SHA-512" hashValue="9Hvfb0+nzmnE6hc6Qo82kiltRv7FaCI6zoln0dqcLR++cjyL7yrbaaF4i0Gf8xOynTkDPfFB3KQtGxSVM62vvA==" saltValue="sbH8zrm3yQWeUDbfrigxdw==" spinCount="100000" sheet="1"/>
  <protectedRanges>
    <protectedRange sqref="E10:O10" name="範囲2"/>
    <protectedRange sqref="R16:W26 AA16:AC26 L16:N26 AA28:AC31 AA33:AC33 AA35:AC37 AA39:AC43 L28:W31 L33:W33 L35:W37 L39:W43" name="範囲1"/>
  </protectedRanges>
  <mergeCells count="206">
    <mergeCell ref="C7:AE8"/>
    <mergeCell ref="B10:D10"/>
    <mergeCell ref="E10:O10"/>
    <mergeCell ref="B13:K14"/>
    <mergeCell ref="L13:T13"/>
    <mergeCell ref="U13:AC13"/>
    <mergeCell ref="AD13:AF13"/>
    <mergeCell ref="L14:N14"/>
    <mergeCell ref="O14:Q14"/>
    <mergeCell ref="R14:T14"/>
    <mergeCell ref="U14:W14"/>
    <mergeCell ref="X14:Z14"/>
    <mergeCell ref="AA14:AC14"/>
    <mergeCell ref="AD14:AF14"/>
    <mergeCell ref="B16:I16"/>
    <mergeCell ref="L16:N16"/>
    <mergeCell ref="O16:Q16"/>
    <mergeCell ref="R16:T16"/>
    <mergeCell ref="U16:W16"/>
    <mergeCell ref="X16:Z16"/>
    <mergeCell ref="AA16:AC16"/>
    <mergeCell ref="AD16:AF16"/>
    <mergeCell ref="B17:I17"/>
    <mergeCell ref="L17:N17"/>
    <mergeCell ref="O17:Q17"/>
    <mergeCell ref="R17:T17"/>
    <mergeCell ref="U17:W17"/>
    <mergeCell ref="X17:Z17"/>
    <mergeCell ref="AA17:AC17"/>
    <mergeCell ref="AD17:AF17"/>
    <mergeCell ref="AA18:AC18"/>
    <mergeCell ref="AD18:AF18"/>
    <mergeCell ref="B19:I19"/>
    <mergeCell ref="L19:N19"/>
    <mergeCell ref="O19:Q19"/>
    <mergeCell ref="R19:T19"/>
    <mergeCell ref="U19:W19"/>
    <mergeCell ref="X19:Z19"/>
    <mergeCell ref="AA19:AC19"/>
    <mergeCell ref="AD19:AF19"/>
    <mergeCell ref="B18:K18"/>
    <mergeCell ref="L18:N18"/>
    <mergeCell ref="O18:Q18"/>
    <mergeCell ref="R18:T18"/>
    <mergeCell ref="U18:W18"/>
    <mergeCell ref="X18:Z18"/>
    <mergeCell ref="AA20:AC20"/>
    <mergeCell ref="AD20:AF20"/>
    <mergeCell ref="B21:I21"/>
    <mergeCell ref="L21:N21"/>
    <mergeCell ref="O21:Q21"/>
    <mergeCell ref="R21:T21"/>
    <mergeCell ref="U21:W21"/>
    <mergeCell ref="X21:Z21"/>
    <mergeCell ref="AA21:AC21"/>
    <mergeCell ref="AD21:AF21"/>
    <mergeCell ref="B20:I20"/>
    <mergeCell ref="L20:N20"/>
    <mergeCell ref="O20:Q20"/>
    <mergeCell ref="R20:T20"/>
    <mergeCell ref="U20:W20"/>
    <mergeCell ref="X20:Z20"/>
    <mergeCell ref="AA22:AC22"/>
    <mergeCell ref="AD22:AF22"/>
    <mergeCell ref="B23:I23"/>
    <mergeCell ref="L23:N23"/>
    <mergeCell ref="O23:Q23"/>
    <mergeCell ref="R23:T23"/>
    <mergeCell ref="U23:W23"/>
    <mergeCell ref="X23:Z23"/>
    <mergeCell ref="AA23:AC23"/>
    <mergeCell ref="AD23:AF23"/>
    <mergeCell ref="B22:I22"/>
    <mergeCell ref="L22:N22"/>
    <mergeCell ref="O22:Q22"/>
    <mergeCell ref="R22:T22"/>
    <mergeCell ref="U22:W22"/>
    <mergeCell ref="X22:Z22"/>
    <mergeCell ref="AA24:AC24"/>
    <mergeCell ref="AD24:AF24"/>
    <mergeCell ref="B25:I25"/>
    <mergeCell ref="L25:N25"/>
    <mergeCell ref="O25:Q25"/>
    <mergeCell ref="R25:T25"/>
    <mergeCell ref="U25:W25"/>
    <mergeCell ref="X25:Z25"/>
    <mergeCell ref="AA25:AC25"/>
    <mergeCell ref="AD25:AF25"/>
    <mergeCell ref="B24:I24"/>
    <mergeCell ref="L24:N24"/>
    <mergeCell ref="O24:Q24"/>
    <mergeCell ref="R24:T24"/>
    <mergeCell ref="U24:W24"/>
    <mergeCell ref="X24:Z24"/>
    <mergeCell ref="AA26:AC26"/>
    <mergeCell ref="AD26:AF26"/>
    <mergeCell ref="B28:I28"/>
    <mergeCell ref="L28:N28"/>
    <mergeCell ref="O28:Q28"/>
    <mergeCell ref="R28:T28"/>
    <mergeCell ref="U28:W28"/>
    <mergeCell ref="X28:Z28"/>
    <mergeCell ref="AA28:AC28"/>
    <mergeCell ref="AD28:AF28"/>
    <mergeCell ref="B26:I26"/>
    <mergeCell ref="L26:N26"/>
    <mergeCell ref="O26:Q26"/>
    <mergeCell ref="R26:T26"/>
    <mergeCell ref="U26:W26"/>
    <mergeCell ref="X26:Z26"/>
    <mergeCell ref="AA29:AC29"/>
    <mergeCell ref="AD29:AF29"/>
    <mergeCell ref="B30:K30"/>
    <mergeCell ref="L30:N30"/>
    <mergeCell ref="O30:Q30"/>
    <mergeCell ref="R30:T30"/>
    <mergeCell ref="U30:W30"/>
    <mergeCell ref="X30:Z30"/>
    <mergeCell ref="AA30:AC30"/>
    <mergeCell ref="AD30:AF30"/>
    <mergeCell ref="B29:K29"/>
    <mergeCell ref="L29:N29"/>
    <mergeCell ref="O29:Q29"/>
    <mergeCell ref="R29:T29"/>
    <mergeCell ref="U29:W29"/>
    <mergeCell ref="X29:Z29"/>
    <mergeCell ref="AA31:AC31"/>
    <mergeCell ref="AD31:AF31"/>
    <mergeCell ref="B33:I33"/>
    <mergeCell ref="L33:N33"/>
    <mergeCell ref="O33:Q33"/>
    <mergeCell ref="R33:T33"/>
    <mergeCell ref="U33:W33"/>
    <mergeCell ref="X33:Z33"/>
    <mergeCell ref="AA33:AC33"/>
    <mergeCell ref="AD33:AF33"/>
    <mergeCell ref="B31:K31"/>
    <mergeCell ref="L31:N31"/>
    <mergeCell ref="O31:Q31"/>
    <mergeCell ref="R31:T31"/>
    <mergeCell ref="U31:W31"/>
    <mergeCell ref="X31:Z31"/>
    <mergeCell ref="AA35:AC35"/>
    <mergeCell ref="AD35:AF35"/>
    <mergeCell ref="B36:I36"/>
    <mergeCell ref="L36:N36"/>
    <mergeCell ref="O36:Q36"/>
    <mergeCell ref="R36:T36"/>
    <mergeCell ref="U36:W36"/>
    <mergeCell ref="X36:Z36"/>
    <mergeCell ref="AA36:AC36"/>
    <mergeCell ref="AD36:AF36"/>
    <mergeCell ref="B35:I35"/>
    <mergeCell ref="L35:N35"/>
    <mergeCell ref="O35:Q35"/>
    <mergeCell ref="R35:T35"/>
    <mergeCell ref="U35:W35"/>
    <mergeCell ref="X35:Z35"/>
    <mergeCell ref="AA37:AC37"/>
    <mergeCell ref="AD37:AF37"/>
    <mergeCell ref="B39:I39"/>
    <mergeCell ref="L39:N39"/>
    <mergeCell ref="O39:Q39"/>
    <mergeCell ref="R39:T39"/>
    <mergeCell ref="U39:W39"/>
    <mergeCell ref="X39:Z39"/>
    <mergeCell ref="AA39:AC39"/>
    <mergeCell ref="AD39:AF39"/>
    <mergeCell ref="B37:I37"/>
    <mergeCell ref="L37:N37"/>
    <mergeCell ref="O37:Q37"/>
    <mergeCell ref="R37:T37"/>
    <mergeCell ref="U37:W37"/>
    <mergeCell ref="X37:Z37"/>
    <mergeCell ref="AA40:AC40"/>
    <mergeCell ref="AD40:AF40"/>
    <mergeCell ref="B41:K41"/>
    <mergeCell ref="L41:N41"/>
    <mergeCell ref="O41:Q41"/>
    <mergeCell ref="R41:T41"/>
    <mergeCell ref="U41:W41"/>
    <mergeCell ref="X41:Z41"/>
    <mergeCell ref="AA41:AC41"/>
    <mergeCell ref="AD41:AF41"/>
    <mergeCell ref="B40:I40"/>
    <mergeCell ref="L40:N40"/>
    <mergeCell ref="O40:Q40"/>
    <mergeCell ref="R40:T40"/>
    <mergeCell ref="U40:W40"/>
    <mergeCell ref="X40:Z40"/>
    <mergeCell ref="AA42:AC42"/>
    <mergeCell ref="AD42:AF42"/>
    <mergeCell ref="B43:K43"/>
    <mergeCell ref="L43:N43"/>
    <mergeCell ref="O43:Q43"/>
    <mergeCell ref="R43:T43"/>
    <mergeCell ref="U43:W43"/>
    <mergeCell ref="X43:Z43"/>
    <mergeCell ref="AA43:AC43"/>
    <mergeCell ref="AD43:AF43"/>
    <mergeCell ref="B42:K42"/>
    <mergeCell ref="L42:N42"/>
    <mergeCell ref="O42:Q42"/>
    <mergeCell ref="R42:T42"/>
    <mergeCell ref="U42:W42"/>
    <mergeCell ref="X42:Z42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6815-182A-42EC-8A4D-B5E79058C511}">
  <sheetPr>
    <pageSetUpPr autoPageBreaks="0" fitToPage="1"/>
  </sheetPr>
  <dimension ref="A1:AI44"/>
  <sheetViews>
    <sheetView showGridLines="0" showZeros="0" zoomScaleNormal="100" workbookViewId="0">
      <selection activeCell="C7" sqref="C7:AE8"/>
    </sheetView>
  </sheetViews>
  <sheetFormatPr defaultColWidth="9" defaultRowHeight="13.5"/>
  <cols>
    <col min="1" max="1" width="1.875" style="21" customWidth="1"/>
    <col min="2" max="10" width="3" style="21" customWidth="1"/>
    <col min="11" max="11" width="5.375" style="21" customWidth="1"/>
    <col min="12" max="19" width="2.5" style="21" customWidth="1"/>
    <col min="20" max="23" width="2.5" style="1" customWidth="1"/>
    <col min="24" max="25" width="2.5" style="21" customWidth="1"/>
    <col min="26" max="33" width="2.5" style="1" customWidth="1"/>
    <col min="34" max="35" width="2.25" style="1" customWidth="1"/>
    <col min="36" max="16384" width="9" style="1"/>
  </cols>
  <sheetData>
    <row r="1" spans="1:33" s="2" customFormat="1" ht="12" customHeight="1">
      <c r="A1" s="123" t="s">
        <v>9</v>
      </c>
      <c r="B1" s="123"/>
      <c r="C1" s="123"/>
      <c r="D1" s="123"/>
      <c r="E1" s="123"/>
      <c r="F1" s="124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5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6"/>
      <c r="AF1" s="127"/>
      <c r="AG1" s="128" t="s">
        <v>191</v>
      </c>
    </row>
    <row r="2" spans="1:33" ht="12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98"/>
      <c r="AG2" s="127" t="s">
        <v>195</v>
      </c>
    </row>
    <row r="3" spans="1:33" ht="12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26"/>
      <c r="AG3" s="130"/>
    </row>
    <row r="4" spans="1:33" ht="12" customHeight="1">
      <c r="A4" s="53"/>
      <c r="B4" s="131" t="s">
        <v>274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6"/>
      <c r="AG4" s="130"/>
    </row>
    <row r="5" spans="1:33" ht="12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26"/>
      <c r="AG5" s="130"/>
    </row>
    <row r="6" spans="1:33" ht="9" customHeigh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30"/>
      <c r="X6" s="53"/>
      <c r="Y6" s="130"/>
    </row>
    <row r="7" spans="1:33" ht="15" customHeight="1">
      <c r="B7" s="53"/>
      <c r="C7" s="351" t="s">
        <v>337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3"/>
      <c r="AF7"/>
    </row>
    <row r="8" spans="1:33" ht="15" customHeight="1">
      <c r="B8" s="53"/>
      <c r="C8" s="354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6"/>
      <c r="AF8"/>
    </row>
    <row r="9" spans="1:33" ht="11.25" customHeight="1">
      <c r="B9" s="53"/>
      <c r="C9" s="53"/>
      <c r="D9" s="53"/>
      <c r="E9" s="53"/>
      <c r="F9" s="13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X9" s="53"/>
      <c r="Y9" s="53"/>
    </row>
    <row r="10" spans="1:33" ht="24" customHeight="1">
      <c r="B10" s="357" t="s">
        <v>34</v>
      </c>
      <c r="C10" s="358"/>
      <c r="D10" s="359"/>
      <c r="E10" s="388">
        <f>'１'!F14</f>
        <v>0</v>
      </c>
      <c r="F10" s="389"/>
      <c r="G10" s="389"/>
      <c r="H10" s="389"/>
      <c r="I10" s="389"/>
      <c r="J10" s="389"/>
      <c r="K10" s="389"/>
      <c r="L10" s="389"/>
      <c r="M10" s="389"/>
      <c r="N10" s="389"/>
      <c r="O10" s="390"/>
      <c r="P10" s="134"/>
      <c r="Q10" s="135"/>
      <c r="R10" s="135"/>
      <c r="S10" s="53"/>
      <c r="X10" s="135"/>
      <c r="Y10" s="53"/>
      <c r="AD10" s="136"/>
    </row>
    <row r="11" spans="1:33" ht="9" customHeight="1">
      <c r="B11" s="58"/>
      <c r="C11" s="58"/>
      <c r="D11" s="58"/>
      <c r="E11" s="53"/>
      <c r="F11" s="13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X11" s="53"/>
      <c r="Y11" s="53"/>
    </row>
    <row r="12" spans="1:33" ht="10.5" customHeight="1">
      <c r="B12" s="53"/>
      <c r="C12" s="53"/>
      <c r="D12" s="53"/>
      <c r="E12" s="53"/>
      <c r="F12" s="13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X12" s="53"/>
      <c r="Y12" s="53"/>
    </row>
    <row r="13" spans="1:33" ht="15" customHeight="1">
      <c r="B13" s="360"/>
      <c r="C13" s="391"/>
      <c r="D13" s="391"/>
      <c r="E13" s="391"/>
      <c r="F13" s="391"/>
      <c r="G13" s="391"/>
      <c r="H13" s="391"/>
      <c r="I13" s="391"/>
      <c r="J13" s="391"/>
      <c r="K13" s="392"/>
      <c r="L13" s="364" t="s">
        <v>11</v>
      </c>
      <c r="M13" s="365"/>
      <c r="N13" s="365"/>
      <c r="O13" s="365"/>
      <c r="P13" s="365"/>
      <c r="Q13" s="365"/>
      <c r="R13" s="365"/>
      <c r="S13" s="365"/>
      <c r="T13" s="366"/>
      <c r="U13" s="365" t="s">
        <v>52</v>
      </c>
      <c r="V13" s="365"/>
      <c r="W13" s="365"/>
      <c r="X13" s="365"/>
      <c r="Y13" s="365"/>
      <c r="Z13" s="365"/>
      <c r="AA13" s="365"/>
      <c r="AB13" s="365"/>
      <c r="AC13" s="366"/>
      <c r="AD13" s="364" t="s">
        <v>30</v>
      </c>
      <c r="AE13" s="339"/>
      <c r="AF13" s="340"/>
    </row>
    <row r="14" spans="1:33" ht="22.5" customHeight="1">
      <c r="B14" s="393"/>
      <c r="C14" s="394"/>
      <c r="D14" s="394"/>
      <c r="E14" s="394"/>
      <c r="F14" s="394"/>
      <c r="G14" s="394"/>
      <c r="H14" s="394"/>
      <c r="I14" s="394"/>
      <c r="J14" s="394"/>
      <c r="K14" s="395"/>
      <c r="L14" s="369" t="s">
        <v>187</v>
      </c>
      <c r="M14" s="370"/>
      <c r="N14" s="371"/>
      <c r="O14" s="369" t="s">
        <v>188</v>
      </c>
      <c r="P14" s="370"/>
      <c r="Q14" s="371"/>
      <c r="R14" s="369" t="s">
        <v>66</v>
      </c>
      <c r="S14" s="370"/>
      <c r="T14" s="371"/>
      <c r="U14" s="369" t="s">
        <v>187</v>
      </c>
      <c r="V14" s="370"/>
      <c r="W14" s="371"/>
      <c r="X14" s="369" t="s">
        <v>188</v>
      </c>
      <c r="Y14" s="370"/>
      <c r="Z14" s="371"/>
      <c r="AA14" s="369" t="s">
        <v>66</v>
      </c>
      <c r="AB14" s="370"/>
      <c r="AC14" s="371"/>
      <c r="AD14" s="374" t="s">
        <v>67</v>
      </c>
      <c r="AE14" s="396"/>
      <c r="AF14" s="397"/>
    </row>
    <row r="15" spans="1:33" ht="18" customHeight="1">
      <c r="B15" s="138" t="s">
        <v>113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40"/>
    </row>
    <row r="16" spans="1:33" ht="12" customHeight="1">
      <c r="B16" s="443" t="s">
        <v>300</v>
      </c>
      <c r="C16" s="444"/>
      <c r="D16" s="444"/>
      <c r="E16" s="444"/>
      <c r="F16" s="444"/>
      <c r="G16" s="444"/>
      <c r="H16" s="444"/>
      <c r="I16" s="444"/>
      <c r="J16" s="444"/>
      <c r="K16" s="445"/>
      <c r="L16" s="294"/>
      <c r="M16" s="295"/>
      <c r="N16" s="296"/>
      <c r="O16" s="300"/>
      <c r="P16" s="301"/>
      <c r="Q16" s="302"/>
      <c r="R16" s="294"/>
      <c r="S16" s="295"/>
      <c r="T16" s="296"/>
      <c r="U16" s="294"/>
      <c r="V16" s="295"/>
      <c r="W16" s="296"/>
      <c r="X16" s="300"/>
      <c r="Y16" s="301"/>
      <c r="Z16" s="302"/>
      <c r="AA16" s="314"/>
      <c r="AB16" s="315"/>
      <c r="AC16" s="316"/>
      <c r="AD16" s="398">
        <f>L16+U16*2</f>
        <v>0</v>
      </c>
      <c r="AE16" s="399"/>
      <c r="AF16" s="400"/>
    </row>
    <row r="17" spans="1:32" ht="9" customHeight="1">
      <c r="B17" s="425" t="s">
        <v>301</v>
      </c>
      <c r="C17" s="426"/>
      <c r="D17" s="426"/>
      <c r="E17" s="426"/>
      <c r="F17" s="426"/>
      <c r="G17" s="426"/>
      <c r="H17" s="426"/>
      <c r="I17" s="426"/>
      <c r="J17" s="426"/>
      <c r="K17" s="427"/>
      <c r="L17" s="297"/>
      <c r="M17" s="298"/>
      <c r="N17" s="299"/>
      <c r="O17" s="446"/>
      <c r="P17" s="447"/>
      <c r="Q17" s="448"/>
      <c r="R17" s="297"/>
      <c r="S17" s="298"/>
      <c r="T17" s="299"/>
      <c r="U17" s="297"/>
      <c r="V17" s="298"/>
      <c r="W17" s="299"/>
      <c r="X17" s="446"/>
      <c r="Y17" s="447"/>
      <c r="Z17" s="448"/>
      <c r="AA17" s="449"/>
      <c r="AB17" s="450"/>
      <c r="AC17" s="451"/>
      <c r="AD17" s="401"/>
      <c r="AE17" s="402"/>
      <c r="AF17" s="403"/>
    </row>
    <row r="18" spans="1:32" s="19" customFormat="1" ht="18" customHeight="1">
      <c r="A18" s="21"/>
      <c r="B18" s="440" t="s">
        <v>114</v>
      </c>
      <c r="C18" s="441"/>
      <c r="D18" s="441"/>
      <c r="E18" s="441"/>
      <c r="F18" s="441"/>
      <c r="G18" s="441"/>
      <c r="H18" s="441"/>
      <c r="I18" s="441"/>
      <c r="J18" s="441"/>
      <c r="K18" s="442"/>
      <c r="L18" s="285"/>
      <c r="M18" s="381"/>
      <c r="N18" s="382"/>
      <c r="O18" s="288"/>
      <c r="P18" s="289"/>
      <c r="Q18" s="290"/>
      <c r="R18" s="285"/>
      <c r="S18" s="218"/>
      <c r="T18" s="219"/>
      <c r="U18" s="285"/>
      <c r="V18" s="381"/>
      <c r="W18" s="382"/>
      <c r="X18" s="288"/>
      <c r="Y18" s="289"/>
      <c r="Z18" s="290"/>
      <c r="AA18" s="217"/>
      <c r="AB18" s="218"/>
      <c r="AC18" s="219"/>
      <c r="AD18" s="364">
        <f>L18+U18*2</f>
        <v>0</v>
      </c>
      <c r="AE18" s="339"/>
      <c r="AF18" s="340"/>
    </row>
    <row r="19" spans="1:32" ht="18" customHeight="1">
      <c r="B19" s="346" t="s">
        <v>246</v>
      </c>
      <c r="C19" s="347"/>
      <c r="D19" s="347"/>
      <c r="E19" s="347"/>
      <c r="F19" s="347"/>
      <c r="G19" s="347"/>
      <c r="H19" s="347"/>
      <c r="I19" s="347"/>
      <c r="J19" s="347"/>
      <c r="K19" s="387"/>
      <c r="L19" s="285"/>
      <c r="M19" s="381"/>
      <c r="N19" s="382"/>
      <c r="O19" s="288"/>
      <c r="P19" s="289"/>
      <c r="Q19" s="290"/>
      <c r="R19" s="285"/>
      <c r="S19" s="380"/>
      <c r="T19" s="206"/>
      <c r="U19" s="285"/>
      <c r="V19" s="381"/>
      <c r="W19" s="382"/>
      <c r="X19" s="288"/>
      <c r="Y19" s="289"/>
      <c r="Z19" s="290"/>
      <c r="AA19" s="217"/>
      <c r="AB19" s="380"/>
      <c r="AC19" s="206"/>
      <c r="AD19" s="364">
        <f>L19+U19*2</f>
        <v>0</v>
      </c>
      <c r="AE19" s="339"/>
      <c r="AF19" s="340"/>
    </row>
    <row r="20" spans="1:32" ht="18" customHeight="1">
      <c r="B20" s="336" t="s">
        <v>247</v>
      </c>
      <c r="C20" s="337"/>
      <c r="D20" s="337"/>
      <c r="E20" s="337"/>
      <c r="F20" s="337"/>
      <c r="G20" s="337"/>
      <c r="H20" s="337"/>
      <c r="I20" s="337"/>
      <c r="J20" s="337"/>
      <c r="K20" s="439"/>
      <c r="L20" s="285"/>
      <c r="M20" s="381"/>
      <c r="N20" s="382"/>
      <c r="O20" s="288"/>
      <c r="P20" s="289"/>
      <c r="Q20" s="290"/>
      <c r="R20" s="285"/>
      <c r="S20" s="380"/>
      <c r="T20" s="206"/>
      <c r="U20" s="285"/>
      <c r="V20" s="381"/>
      <c r="W20" s="382"/>
      <c r="X20" s="288"/>
      <c r="Y20" s="289"/>
      <c r="Z20" s="290"/>
      <c r="AA20" s="217"/>
      <c r="AB20" s="380"/>
      <c r="AC20" s="206"/>
      <c r="AD20" s="364">
        <f>L20+U20*2</f>
        <v>0</v>
      </c>
      <c r="AE20" s="339"/>
      <c r="AF20" s="340"/>
    </row>
    <row r="21" spans="1:32" ht="18" customHeight="1">
      <c r="B21" s="138" t="s">
        <v>115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40"/>
    </row>
    <row r="22" spans="1:32" ht="18" customHeight="1">
      <c r="B22" s="346" t="s">
        <v>116</v>
      </c>
      <c r="C22" s="452"/>
      <c r="D22" s="452"/>
      <c r="E22" s="452"/>
      <c r="F22" s="452"/>
      <c r="G22" s="452"/>
      <c r="H22" s="385"/>
      <c r="I22" s="385"/>
      <c r="J22" s="162"/>
      <c r="K22" s="159"/>
      <c r="L22" s="285"/>
      <c r="M22" s="381"/>
      <c r="N22" s="382"/>
      <c r="O22" s="288"/>
      <c r="P22" s="289"/>
      <c r="Q22" s="290"/>
      <c r="R22" s="285"/>
      <c r="S22" s="380"/>
      <c r="T22" s="206"/>
      <c r="U22" s="285"/>
      <c r="V22" s="381"/>
      <c r="W22" s="382"/>
      <c r="X22" s="288"/>
      <c r="Y22" s="289"/>
      <c r="Z22" s="290"/>
      <c r="AA22" s="217"/>
      <c r="AB22" s="380"/>
      <c r="AC22" s="206"/>
      <c r="AD22" s="364">
        <f>L22+U22*2</f>
        <v>0</v>
      </c>
      <c r="AE22" s="339"/>
      <c r="AF22" s="340"/>
    </row>
    <row r="23" spans="1:32" ht="18" customHeight="1">
      <c r="B23" s="138" t="s">
        <v>331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40"/>
    </row>
    <row r="24" spans="1:32" ht="12" customHeight="1">
      <c r="B24" s="422" t="s">
        <v>319</v>
      </c>
      <c r="C24" s="423"/>
      <c r="D24" s="423"/>
      <c r="E24" s="423"/>
      <c r="F24" s="423"/>
      <c r="G24" s="423"/>
      <c r="H24" s="423"/>
      <c r="I24" s="423"/>
      <c r="J24" s="423"/>
      <c r="K24" s="424"/>
      <c r="L24" s="294"/>
      <c r="M24" s="295"/>
      <c r="N24" s="296"/>
      <c r="O24" s="300"/>
      <c r="P24" s="301"/>
      <c r="Q24" s="302"/>
      <c r="R24" s="294"/>
      <c r="S24" s="295"/>
      <c r="T24" s="296"/>
      <c r="U24" s="294"/>
      <c r="V24" s="295"/>
      <c r="W24" s="296"/>
      <c r="X24" s="300"/>
      <c r="Y24" s="301"/>
      <c r="Z24" s="302"/>
      <c r="AA24" s="314"/>
      <c r="AB24" s="315"/>
      <c r="AC24" s="316"/>
      <c r="AD24" s="398">
        <f>L24+U24*2</f>
        <v>0</v>
      </c>
      <c r="AE24" s="399"/>
      <c r="AF24" s="400"/>
    </row>
    <row r="25" spans="1:32" ht="9" customHeight="1">
      <c r="B25" s="425" t="s">
        <v>320</v>
      </c>
      <c r="C25" s="426"/>
      <c r="D25" s="426"/>
      <c r="E25" s="426"/>
      <c r="F25" s="426"/>
      <c r="G25" s="426"/>
      <c r="H25" s="426"/>
      <c r="I25" s="426"/>
      <c r="J25" s="426"/>
      <c r="K25" s="427"/>
      <c r="L25" s="297"/>
      <c r="M25" s="298"/>
      <c r="N25" s="299"/>
      <c r="O25" s="446"/>
      <c r="P25" s="447"/>
      <c r="Q25" s="448"/>
      <c r="R25" s="297"/>
      <c r="S25" s="298"/>
      <c r="T25" s="299"/>
      <c r="U25" s="297"/>
      <c r="V25" s="298"/>
      <c r="W25" s="299"/>
      <c r="X25" s="446"/>
      <c r="Y25" s="447"/>
      <c r="Z25" s="448"/>
      <c r="AA25" s="449"/>
      <c r="AB25" s="450"/>
      <c r="AC25" s="451"/>
      <c r="AD25" s="401"/>
      <c r="AE25" s="402"/>
      <c r="AF25" s="403"/>
    </row>
    <row r="26" spans="1:32" ht="19.5" customHeight="1">
      <c r="B26" s="422" t="s">
        <v>321</v>
      </c>
      <c r="C26" s="423"/>
      <c r="D26" s="423"/>
      <c r="E26" s="423"/>
      <c r="F26" s="423"/>
      <c r="G26" s="423"/>
      <c r="H26" s="423"/>
      <c r="I26" s="423"/>
      <c r="J26" s="423"/>
      <c r="K26" s="424"/>
      <c r="L26" s="285"/>
      <c r="M26" s="381"/>
      <c r="N26" s="382"/>
      <c r="O26" s="300"/>
      <c r="P26" s="301"/>
      <c r="Q26" s="302"/>
      <c r="R26" s="294"/>
      <c r="S26" s="295"/>
      <c r="T26" s="296"/>
      <c r="U26" s="285"/>
      <c r="V26" s="381"/>
      <c r="W26" s="382"/>
      <c r="X26" s="300"/>
      <c r="Y26" s="301"/>
      <c r="Z26" s="302"/>
      <c r="AA26" s="314"/>
      <c r="AB26" s="315"/>
      <c r="AC26" s="316"/>
      <c r="AD26" s="364">
        <f>L26+U26*2</f>
        <v>0</v>
      </c>
      <c r="AE26" s="339"/>
      <c r="AF26" s="340"/>
    </row>
    <row r="27" spans="1:32" ht="12" customHeight="1">
      <c r="B27" s="422" t="s">
        <v>117</v>
      </c>
      <c r="C27" s="423"/>
      <c r="D27" s="423"/>
      <c r="E27" s="423"/>
      <c r="F27" s="423"/>
      <c r="G27" s="423"/>
      <c r="H27" s="423"/>
      <c r="I27" s="423"/>
      <c r="J27" s="423"/>
      <c r="K27" s="424"/>
      <c r="L27" s="294"/>
      <c r="M27" s="295"/>
      <c r="N27" s="296"/>
      <c r="O27" s="300"/>
      <c r="P27" s="301"/>
      <c r="Q27" s="302"/>
      <c r="R27" s="294"/>
      <c r="S27" s="295"/>
      <c r="T27" s="296"/>
      <c r="U27" s="294"/>
      <c r="V27" s="295"/>
      <c r="W27" s="296"/>
      <c r="X27" s="300"/>
      <c r="Y27" s="301"/>
      <c r="Z27" s="302"/>
      <c r="AA27" s="314"/>
      <c r="AB27" s="315"/>
      <c r="AC27" s="316"/>
      <c r="AD27" s="398">
        <f>L27+U27*2</f>
        <v>0</v>
      </c>
      <c r="AE27" s="399"/>
      <c r="AF27" s="400"/>
    </row>
    <row r="28" spans="1:32" ht="9" customHeight="1">
      <c r="B28" s="425" t="s">
        <v>322</v>
      </c>
      <c r="C28" s="426"/>
      <c r="D28" s="426"/>
      <c r="E28" s="426"/>
      <c r="F28" s="426"/>
      <c r="G28" s="426"/>
      <c r="H28" s="426"/>
      <c r="I28" s="426"/>
      <c r="J28" s="426"/>
      <c r="K28" s="427"/>
      <c r="L28" s="297"/>
      <c r="M28" s="298"/>
      <c r="N28" s="299"/>
      <c r="O28" s="446"/>
      <c r="P28" s="447"/>
      <c r="Q28" s="448"/>
      <c r="R28" s="297"/>
      <c r="S28" s="298"/>
      <c r="T28" s="299"/>
      <c r="U28" s="297"/>
      <c r="V28" s="298"/>
      <c r="W28" s="299"/>
      <c r="X28" s="446"/>
      <c r="Y28" s="447"/>
      <c r="Z28" s="448"/>
      <c r="AA28" s="449"/>
      <c r="AB28" s="450"/>
      <c r="AC28" s="451"/>
      <c r="AD28" s="401"/>
      <c r="AE28" s="402"/>
      <c r="AF28" s="403"/>
    </row>
    <row r="29" spans="1:32" ht="18" customHeight="1">
      <c r="B29" s="138" t="s">
        <v>332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40"/>
    </row>
    <row r="30" spans="1:32" s="102" customFormat="1" ht="12" customHeight="1">
      <c r="A30" s="108"/>
      <c r="B30" s="422" t="s">
        <v>302</v>
      </c>
      <c r="C30" s="423"/>
      <c r="D30" s="423"/>
      <c r="E30" s="423"/>
      <c r="F30" s="423"/>
      <c r="G30" s="423"/>
      <c r="H30" s="423"/>
      <c r="I30" s="423"/>
      <c r="J30" s="423"/>
      <c r="K30" s="424"/>
      <c r="L30" s="294"/>
      <c r="M30" s="295"/>
      <c r="N30" s="296"/>
      <c r="O30" s="410"/>
      <c r="P30" s="411"/>
      <c r="Q30" s="412"/>
      <c r="R30" s="416"/>
      <c r="S30" s="417"/>
      <c r="T30" s="418"/>
      <c r="U30" s="294"/>
      <c r="V30" s="295"/>
      <c r="W30" s="296"/>
      <c r="X30" s="410"/>
      <c r="Y30" s="411"/>
      <c r="Z30" s="412"/>
      <c r="AA30" s="404"/>
      <c r="AB30" s="405"/>
      <c r="AC30" s="406"/>
      <c r="AD30" s="398">
        <f>L30+U30*2</f>
        <v>0</v>
      </c>
      <c r="AE30" s="399"/>
      <c r="AF30" s="400"/>
    </row>
    <row r="31" spans="1:32" s="102" customFormat="1" ht="9" customHeight="1">
      <c r="A31" s="108"/>
      <c r="B31" s="425" t="s">
        <v>303</v>
      </c>
      <c r="C31" s="426"/>
      <c r="D31" s="426"/>
      <c r="E31" s="426"/>
      <c r="F31" s="426"/>
      <c r="G31" s="426"/>
      <c r="H31" s="426"/>
      <c r="I31" s="426"/>
      <c r="J31" s="426"/>
      <c r="K31" s="427"/>
      <c r="L31" s="297"/>
      <c r="M31" s="298"/>
      <c r="N31" s="299"/>
      <c r="O31" s="413"/>
      <c r="P31" s="414"/>
      <c r="Q31" s="415"/>
      <c r="R31" s="419"/>
      <c r="S31" s="420"/>
      <c r="T31" s="421"/>
      <c r="U31" s="297"/>
      <c r="V31" s="298"/>
      <c r="W31" s="299"/>
      <c r="X31" s="413"/>
      <c r="Y31" s="414"/>
      <c r="Z31" s="415"/>
      <c r="AA31" s="407"/>
      <c r="AB31" s="408"/>
      <c r="AC31" s="409"/>
      <c r="AD31" s="401"/>
      <c r="AE31" s="402"/>
      <c r="AF31" s="403"/>
    </row>
    <row r="32" spans="1:32" s="102" customFormat="1" ht="12" customHeight="1">
      <c r="A32" s="108"/>
      <c r="B32" s="422" t="s">
        <v>328</v>
      </c>
      <c r="C32" s="423"/>
      <c r="D32" s="423"/>
      <c r="E32" s="423"/>
      <c r="F32" s="423"/>
      <c r="G32" s="423"/>
      <c r="H32" s="423"/>
      <c r="I32" s="423"/>
      <c r="J32" s="423"/>
      <c r="K32" s="424"/>
      <c r="L32" s="294"/>
      <c r="M32" s="295"/>
      <c r="N32" s="296"/>
      <c r="O32" s="410"/>
      <c r="P32" s="411"/>
      <c r="Q32" s="412"/>
      <c r="R32" s="416"/>
      <c r="S32" s="417"/>
      <c r="T32" s="418"/>
      <c r="U32" s="294"/>
      <c r="V32" s="295"/>
      <c r="W32" s="296"/>
      <c r="X32" s="410"/>
      <c r="Y32" s="411"/>
      <c r="Z32" s="412"/>
      <c r="AA32" s="404"/>
      <c r="AB32" s="405"/>
      <c r="AC32" s="406"/>
      <c r="AD32" s="398">
        <f>L32+U32*2</f>
        <v>0</v>
      </c>
      <c r="AE32" s="399"/>
      <c r="AF32" s="400"/>
    </row>
    <row r="33" spans="1:35" s="102" customFormat="1" ht="9" customHeight="1">
      <c r="A33" s="108"/>
      <c r="B33" s="425" t="s">
        <v>304</v>
      </c>
      <c r="C33" s="426"/>
      <c r="D33" s="426"/>
      <c r="E33" s="426"/>
      <c r="F33" s="426"/>
      <c r="G33" s="426"/>
      <c r="H33" s="426"/>
      <c r="I33" s="426"/>
      <c r="J33" s="426"/>
      <c r="K33" s="427"/>
      <c r="L33" s="297"/>
      <c r="M33" s="298"/>
      <c r="N33" s="299"/>
      <c r="O33" s="413"/>
      <c r="P33" s="414"/>
      <c r="Q33" s="415"/>
      <c r="R33" s="419"/>
      <c r="S33" s="420"/>
      <c r="T33" s="421"/>
      <c r="U33" s="297"/>
      <c r="V33" s="298"/>
      <c r="W33" s="299"/>
      <c r="X33" s="413"/>
      <c r="Y33" s="414"/>
      <c r="Z33" s="415"/>
      <c r="AA33" s="407"/>
      <c r="AB33" s="408"/>
      <c r="AC33" s="409"/>
      <c r="AD33" s="401"/>
      <c r="AE33" s="402"/>
      <c r="AF33" s="403"/>
    </row>
    <row r="34" spans="1:35" ht="18" customHeight="1">
      <c r="B34" s="436" t="s">
        <v>305</v>
      </c>
      <c r="C34" s="437"/>
      <c r="D34" s="437"/>
      <c r="E34" s="437"/>
      <c r="F34" s="437"/>
      <c r="G34" s="437"/>
      <c r="H34" s="437"/>
      <c r="I34" s="437"/>
      <c r="J34" s="437"/>
      <c r="K34" s="438"/>
      <c r="L34" s="285"/>
      <c r="M34" s="381"/>
      <c r="N34" s="382"/>
      <c r="O34" s="288"/>
      <c r="P34" s="289"/>
      <c r="Q34" s="290"/>
      <c r="R34" s="285"/>
      <c r="S34" s="380"/>
      <c r="T34" s="206"/>
      <c r="U34" s="285"/>
      <c r="V34" s="381"/>
      <c r="W34" s="382"/>
      <c r="X34" s="288"/>
      <c r="Y34" s="289"/>
      <c r="Z34" s="290"/>
      <c r="AA34" s="217"/>
      <c r="AB34" s="380"/>
      <c r="AC34" s="206"/>
      <c r="AD34" s="364">
        <f>L34+U34*2</f>
        <v>0</v>
      </c>
      <c r="AE34" s="339"/>
      <c r="AF34" s="340"/>
    </row>
    <row r="35" spans="1:35" ht="18" customHeight="1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5"/>
    </row>
    <row r="36" spans="1:35" ht="18" customHeight="1">
      <c r="B36" s="142" t="s">
        <v>156</v>
      </c>
      <c r="C36" s="143"/>
      <c r="D36" s="143"/>
      <c r="E36" s="143"/>
      <c r="F36" s="143"/>
      <c r="G36" s="143"/>
      <c r="H36" s="143"/>
      <c r="I36" s="143"/>
      <c r="J36" s="143" t="s">
        <v>202</v>
      </c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4"/>
    </row>
    <row r="37" spans="1:35" ht="18" customHeight="1">
      <c r="B37" s="336" t="s">
        <v>183</v>
      </c>
      <c r="C37" s="337"/>
      <c r="D37" s="337"/>
      <c r="E37" s="337"/>
      <c r="F37" s="337"/>
      <c r="G37" s="337"/>
      <c r="H37" s="337"/>
      <c r="I37" s="337"/>
      <c r="J37" s="141"/>
      <c r="K37" s="160"/>
      <c r="L37" s="285"/>
      <c r="M37" s="381"/>
      <c r="N37" s="382"/>
      <c r="O37" s="428">
        <f t="shared" ref="O37:O42" si="0">L37</f>
        <v>0</v>
      </c>
      <c r="P37" s="429"/>
      <c r="Q37" s="430"/>
      <c r="R37" s="285"/>
      <c r="S37" s="381"/>
      <c r="T37" s="382"/>
      <c r="U37" s="285"/>
      <c r="V37" s="381"/>
      <c r="W37" s="382"/>
      <c r="X37" s="288"/>
      <c r="Y37" s="289"/>
      <c r="Z37" s="290"/>
      <c r="AA37" s="285"/>
      <c r="AB37" s="381"/>
      <c r="AC37" s="382"/>
      <c r="AD37" s="364">
        <f t="shared" ref="AD37:AD42" si="1">(L37*1.4)+(U37*2)</f>
        <v>0</v>
      </c>
      <c r="AE37" s="365"/>
      <c r="AF37" s="366"/>
    </row>
    <row r="38" spans="1:35" ht="18" customHeight="1">
      <c r="B38" s="336" t="s">
        <v>184</v>
      </c>
      <c r="C38" s="337"/>
      <c r="D38" s="337"/>
      <c r="E38" s="337"/>
      <c r="F38" s="337"/>
      <c r="G38" s="337"/>
      <c r="H38" s="337"/>
      <c r="I38" s="337"/>
      <c r="J38" s="141"/>
      <c r="K38" s="160"/>
      <c r="L38" s="285"/>
      <c r="M38" s="381"/>
      <c r="N38" s="382"/>
      <c r="O38" s="428">
        <f t="shared" si="0"/>
        <v>0</v>
      </c>
      <c r="P38" s="429"/>
      <c r="Q38" s="430"/>
      <c r="R38" s="285"/>
      <c r="S38" s="381"/>
      <c r="T38" s="382"/>
      <c r="U38" s="285"/>
      <c r="V38" s="381"/>
      <c r="W38" s="382"/>
      <c r="X38" s="288"/>
      <c r="Y38" s="289"/>
      <c r="Z38" s="290"/>
      <c r="AA38" s="285"/>
      <c r="AB38" s="381"/>
      <c r="AC38" s="382"/>
      <c r="AD38" s="364">
        <f t="shared" si="1"/>
        <v>0</v>
      </c>
      <c r="AE38" s="365"/>
      <c r="AF38" s="366"/>
    </row>
    <row r="39" spans="1:35" ht="18" customHeight="1">
      <c r="B39" s="346" t="s">
        <v>185</v>
      </c>
      <c r="C39" s="347"/>
      <c r="D39" s="347"/>
      <c r="E39" s="347"/>
      <c r="F39" s="347"/>
      <c r="G39" s="347"/>
      <c r="H39" s="347"/>
      <c r="I39" s="347"/>
      <c r="J39" s="347"/>
      <c r="K39" s="387"/>
      <c r="L39" s="285"/>
      <c r="M39" s="381"/>
      <c r="N39" s="382"/>
      <c r="O39" s="428">
        <f t="shared" si="0"/>
        <v>0</v>
      </c>
      <c r="P39" s="429"/>
      <c r="Q39" s="430"/>
      <c r="R39" s="285"/>
      <c r="S39" s="381"/>
      <c r="T39" s="382"/>
      <c r="U39" s="285"/>
      <c r="V39" s="381"/>
      <c r="W39" s="382"/>
      <c r="X39" s="288"/>
      <c r="Y39" s="289"/>
      <c r="Z39" s="290"/>
      <c r="AA39" s="285"/>
      <c r="AB39" s="381"/>
      <c r="AC39" s="382"/>
      <c r="AD39" s="364">
        <f t="shared" si="1"/>
        <v>0</v>
      </c>
      <c r="AE39" s="365"/>
      <c r="AF39" s="366"/>
    </row>
    <row r="40" spans="1:35" ht="18" customHeight="1">
      <c r="B40" s="336" t="s">
        <v>186</v>
      </c>
      <c r="C40" s="337"/>
      <c r="D40" s="337"/>
      <c r="E40" s="337"/>
      <c r="F40" s="337"/>
      <c r="G40" s="337"/>
      <c r="H40" s="337"/>
      <c r="I40" s="337"/>
      <c r="J40" s="141"/>
      <c r="K40" s="160"/>
      <c r="L40" s="285"/>
      <c r="M40" s="381"/>
      <c r="N40" s="382"/>
      <c r="O40" s="428">
        <f t="shared" si="0"/>
        <v>0</v>
      </c>
      <c r="P40" s="429"/>
      <c r="Q40" s="430"/>
      <c r="R40" s="285"/>
      <c r="S40" s="381"/>
      <c r="T40" s="382"/>
      <c r="U40" s="285"/>
      <c r="V40" s="381"/>
      <c r="W40" s="382"/>
      <c r="X40" s="288"/>
      <c r="Y40" s="289"/>
      <c r="Z40" s="290"/>
      <c r="AA40" s="285"/>
      <c r="AB40" s="381"/>
      <c r="AC40" s="382"/>
      <c r="AD40" s="364">
        <f t="shared" si="1"/>
        <v>0</v>
      </c>
      <c r="AE40" s="365"/>
      <c r="AF40" s="366"/>
    </row>
    <row r="41" spans="1:35" ht="18" customHeight="1">
      <c r="B41" s="346" t="s">
        <v>182</v>
      </c>
      <c r="C41" s="347"/>
      <c r="D41" s="347"/>
      <c r="E41" s="347"/>
      <c r="F41" s="347"/>
      <c r="G41" s="347"/>
      <c r="H41" s="347"/>
      <c r="I41" s="347"/>
      <c r="J41" s="347"/>
      <c r="K41" s="387"/>
      <c r="L41" s="285"/>
      <c r="M41" s="381"/>
      <c r="N41" s="382"/>
      <c r="O41" s="428">
        <f t="shared" si="0"/>
        <v>0</v>
      </c>
      <c r="P41" s="429"/>
      <c r="Q41" s="430"/>
      <c r="R41" s="285"/>
      <c r="S41" s="381"/>
      <c r="T41" s="382"/>
      <c r="U41" s="285"/>
      <c r="V41" s="381"/>
      <c r="W41" s="382"/>
      <c r="X41" s="288"/>
      <c r="Y41" s="289"/>
      <c r="Z41" s="290"/>
      <c r="AA41" s="285"/>
      <c r="AB41" s="381"/>
      <c r="AC41" s="382"/>
      <c r="AD41" s="364">
        <f t="shared" si="1"/>
        <v>0</v>
      </c>
      <c r="AE41" s="365"/>
      <c r="AF41" s="366"/>
    </row>
    <row r="42" spans="1:35" ht="18" customHeight="1">
      <c r="B42" s="346" t="s">
        <v>181</v>
      </c>
      <c r="C42" s="347"/>
      <c r="D42" s="347"/>
      <c r="E42" s="347"/>
      <c r="F42" s="347"/>
      <c r="G42" s="347"/>
      <c r="H42" s="347"/>
      <c r="I42" s="347"/>
      <c r="J42" s="347"/>
      <c r="K42" s="387"/>
      <c r="L42" s="285"/>
      <c r="M42" s="381"/>
      <c r="N42" s="382"/>
      <c r="O42" s="428">
        <f t="shared" si="0"/>
        <v>0</v>
      </c>
      <c r="P42" s="429"/>
      <c r="Q42" s="430"/>
      <c r="R42" s="285"/>
      <c r="S42" s="381"/>
      <c r="T42" s="382"/>
      <c r="U42" s="285"/>
      <c r="V42" s="381"/>
      <c r="W42" s="382"/>
      <c r="X42" s="288"/>
      <c r="Y42" s="289"/>
      <c r="Z42" s="290"/>
      <c r="AA42" s="285"/>
      <c r="AB42" s="381"/>
      <c r="AC42" s="382"/>
      <c r="AD42" s="364">
        <f t="shared" si="1"/>
        <v>0</v>
      </c>
      <c r="AE42" s="365"/>
      <c r="AF42" s="366"/>
    </row>
    <row r="43" spans="1:35" ht="18" customHeight="1">
      <c r="B43" s="432" t="s">
        <v>88</v>
      </c>
      <c r="C43" s="433"/>
      <c r="D43" s="433"/>
      <c r="E43" s="433"/>
      <c r="F43" s="433"/>
      <c r="G43" s="433"/>
      <c r="H43" s="434"/>
      <c r="I43" s="434"/>
      <c r="J43" s="434"/>
      <c r="K43" s="435"/>
      <c r="L43" s="364">
        <f>SUM('4-2'!L16:N43,'4-3'!L16:N42)</f>
        <v>0</v>
      </c>
      <c r="M43" s="246"/>
      <c r="N43" s="247"/>
      <c r="O43" s="364">
        <f>SUM(更新１難易度B術者16歳未満その２,'4-2'!O28:Q43)</f>
        <v>0</v>
      </c>
      <c r="P43" s="246"/>
      <c r="Q43" s="247"/>
      <c r="R43" s="364"/>
      <c r="S43" s="246"/>
      <c r="T43" s="247"/>
      <c r="U43" s="245">
        <f>SUM(U16:W42,'4-2'!U16:W43)</f>
        <v>0</v>
      </c>
      <c r="V43" s="246"/>
      <c r="W43" s="247"/>
      <c r="X43" s="364"/>
      <c r="Y43" s="246"/>
      <c r="Z43" s="247"/>
      <c r="AA43" s="245"/>
      <c r="AB43" s="246"/>
      <c r="AC43" s="247"/>
      <c r="AD43" s="364">
        <f>SUM(AD16:AF20,AD22,AD24:AF28,AD30:AF34,AD37:AF42,'4-2'!AD16:AF26,'4-2'!AD28:AF31,'4-2'!AD33:AF33,'4-2'!AD35:AF37,'4-2'!AD39:AF43)</f>
        <v>0</v>
      </c>
      <c r="AE43" s="339"/>
      <c r="AF43" s="340"/>
      <c r="AG43"/>
      <c r="AH43"/>
      <c r="AI43"/>
    </row>
    <row r="44" spans="1:35" ht="15" customHeight="1">
      <c r="R44" s="431"/>
      <c r="S44" s="431"/>
      <c r="T44" s="431"/>
      <c r="U44" s="431"/>
      <c r="V44" s="19"/>
      <c r="W44" s="19"/>
      <c r="X44" s="19"/>
      <c r="Y44" s="19"/>
      <c r="AA44" s="431"/>
      <c r="AB44" s="431"/>
      <c r="AC44" s="431"/>
      <c r="AD44" s="431"/>
      <c r="AG44"/>
      <c r="AH44"/>
      <c r="AI44"/>
    </row>
  </sheetData>
  <sheetProtection algorithmName="SHA-512" hashValue="lQE0vXn5+BJJ/CO7LMvMIP0uWQAfBXuItkZcvR+GUj5XyPaPMEZyTY/5PJYhO9fir+1TFru+Zi5lc+oQPxXeFQ==" saltValue="2NXBfE1Y2JAPqOVmUOZHbA==" spinCount="100000" sheet="1"/>
  <protectedRanges>
    <protectedRange sqref="L16:N20 R16:W20 AA16:AC20 L22:N22 R22:W22 AA22:AC22 L24:N28 R24:W28 AA24:AC28 L30:N34 R30:W34 AA30:AC34 AA37:AC42 L37:W42" name="範囲1"/>
    <protectedRange sqref="E10:O10" name="範囲2_1"/>
  </protectedRanges>
  <mergeCells count="165">
    <mergeCell ref="B26:K26"/>
    <mergeCell ref="L26:N26"/>
    <mergeCell ref="O26:Q26"/>
    <mergeCell ref="R26:T26"/>
    <mergeCell ref="U26:W26"/>
    <mergeCell ref="X26:Z26"/>
    <mergeCell ref="AA26:AC26"/>
    <mergeCell ref="AD26:AF26"/>
    <mergeCell ref="B27:K27"/>
    <mergeCell ref="L27:N28"/>
    <mergeCell ref="O27:Q28"/>
    <mergeCell ref="R27:T28"/>
    <mergeCell ref="U27:W28"/>
    <mergeCell ref="X27:Z28"/>
    <mergeCell ref="AA27:AC28"/>
    <mergeCell ref="AD27:AF28"/>
    <mergeCell ref="B28:K28"/>
    <mergeCell ref="B22:I22"/>
    <mergeCell ref="L22:N22"/>
    <mergeCell ref="O22:Q22"/>
    <mergeCell ref="R22:T22"/>
    <mergeCell ref="U22:W22"/>
    <mergeCell ref="X22:Z22"/>
    <mergeCell ref="AA22:AC22"/>
    <mergeCell ref="AD22:AF22"/>
    <mergeCell ref="B24:K24"/>
    <mergeCell ref="L24:N25"/>
    <mergeCell ref="O24:Q25"/>
    <mergeCell ref="R24:T25"/>
    <mergeCell ref="U24:W25"/>
    <mergeCell ref="X24:Z25"/>
    <mergeCell ref="AA24:AC25"/>
    <mergeCell ref="AD24:AF25"/>
    <mergeCell ref="B25:K25"/>
    <mergeCell ref="C7:AE8"/>
    <mergeCell ref="B10:D10"/>
    <mergeCell ref="E10:O10"/>
    <mergeCell ref="B13:K14"/>
    <mergeCell ref="L13:T13"/>
    <mergeCell ref="U13:AC13"/>
    <mergeCell ref="AD13:AF13"/>
    <mergeCell ref="L14:N14"/>
    <mergeCell ref="O14:Q14"/>
    <mergeCell ref="R14:T14"/>
    <mergeCell ref="B18:K18"/>
    <mergeCell ref="L18:N18"/>
    <mergeCell ref="O18:Q18"/>
    <mergeCell ref="R18:T18"/>
    <mergeCell ref="U18:W18"/>
    <mergeCell ref="X18:Z18"/>
    <mergeCell ref="AA18:AC18"/>
    <mergeCell ref="AD18:AF18"/>
    <mergeCell ref="U14:W14"/>
    <mergeCell ref="X14:Z14"/>
    <mergeCell ref="AA14:AC14"/>
    <mergeCell ref="AD14:AF14"/>
    <mergeCell ref="B16:K16"/>
    <mergeCell ref="L16:N17"/>
    <mergeCell ref="O16:Q17"/>
    <mergeCell ref="R16:T17"/>
    <mergeCell ref="U16:W17"/>
    <mergeCell ref="X16:Z17"/>
    <mergeCell ref="AA16:AC17"/>
    <mergeCell ref="AD16:AF17"/>
    <mergeCell ref="AA19:AC19"/>
    <mergeCell ref="AD19:AF19"/>
    <mergeCell ref="B20:K20"/>
    <mergeCell ref="L20:N20"/>
    <mergeCell ref="O20:Q20"/>
    <mergeCell ref="R20:T20"/>
    <mergeCell ref="U20:W20"/>
    <mergeCell ref="X20:Z20"/>
    <mergeCell ref="AA20:AC20"/>
    <mergeCell ref="AD20:AF20"/>
    <mergeCell ref="B19:K19"/>
    <mergeCell ref="L19:N19"/>
    <mergeCell ref="O19:Q19"/>
    <mergeCell ref="R19:T19"/>
    <mergeCell ref="U19:W19"/>
    <mergeCell ref="X19:Z19"/>
    <mergeCell ref="B34:K34"/>
    <mergeCell ref="L34:N34"/>
    <mergeCell ref="O34:Q34"/>
    <mergeCell ref="R34:T34"/>
    <mergeCell ref="U34:W34"/>
    <mergeCell ref="AA38:AC38"/>
    <mergeCell ref="AD38:AF38"/>
    <mergeCell ref="X34:Z34"/>
    <mergeCell ref="AA34:AC34"/>
    <mergeCell ref="AD34:AF34"/>
    <mergeCell ref="B37:I37"/>
    <mergeCell ref="L37:N37"/>
    <mergeCell ref="O37:Q37"/>
    <mergeCell ref="R37:T37"/>
    <mergeCell ref="U37:W37"/>
    <mergeCell ref="X37:Z37"/>
    <mergeCell ref="AA37:AC37"/>
    <mergeCell ref="R39:T39"/>
    <mergeCell ref="U39:W39"/>
    <mergeCell ref="X39:Z39"/>
    <mergeCell ref="B38:I38"/>
    <mergeCell ref="L38:N38"/>
    <mergeCell ref="O38:Q38"/>
    <mergeCell ref="R38:T38"/>
    <mergeCell ref="U38:W38"/>
    <mergeCell ref="X38:Z38"/>
    <mergeCell ref="R44:U44"/>
    <mergeCell ref="AA44:AD44"/>
    <mergeCell ref="B17:K17"/>
    <mergeCell ref="B43:K43"/>
    <mergeCell ref="L43:N43"/>
    <mergeCell ref="O43:Q43"/>
    <mergeCell ref="R43:T43"/>
    <mergeCell ref="U43:W43"/>
    <mergeCell ref="X43:Z43"/>
    <mergeCell ref="AA41:AC41"/>
    <mergeCell ref="AD41:AF41"/>
    <mergeCell ref="B42:K42"/>
    <mergeCell ref="L42:N42"/>
    <mergeCell ref="O42:Q42"/>
    <mergeCell ref="R42:T42"/>
    <mergeCell ref="U42:W42"/>
    <mergeCell ref="X42:Z42"/>
    <mergeCell ref="AA42:AC42"/>
    <mergeCell ref="AD42:AF42"/>
    <mergeCell ref="B41:K41"/>
    <mergeCell ref="L41:N41"/>
    <mergeCell ref="O41:Q41"/>
    <mergeCell ref="R41:T41"/>
    <mergeCell ref="U41:W41"/>
    <mergeCell ref="B30:K30"/>
    <mergeCell ref="B31:K31"/>
    <mergeCell ref="B32:K32"/>
    <mergeCell ref="B33:K33"/>
    <mergeCell ref="AA43:AC43"/>
    <mergeCell ref="AD43:AF43"/>
    <mergeCell ref="X41:Z41"/>
    <mergeCell ref="AA39:AC39"/>
    <mergeCell ref="AD39:AF39"/>
    <mergeCell ref="AD37:AF37"/>
    <mergeCell ref="B40:I40"/>
    <mergeCell ref="L40:N40"/>
    <mergeCell ref="O40:Q40"/>
    <mergeCell ref="R40:T40"/>
    <mergeCell ref="U40:W40"/>
    <mergeCell ref="X40:Z40"/>
    <mergeCell ref="AA40:AC40"/>
    <mergeCell ref="AD40:AF40"/>
    <mergeCell ref="B39:K39"/>
    <mergeCell ref="L39:N39"/>
    <mergeCell ref="O39:Q39"/>
    <mergeCell ref="X30:Z31"/>
    <mergeCell ref="AA30:AC31"/>
    <mergeCell ref="AD30:AF31"/>
    <mergeCell ref="AD32:AF33"/>
    <mergeCell ref="AA32:AC33"/>
    <mergeCell ref="X32:Z33"/>
    <mergeCell ref="L30:N31"/>
    <mergeCell ref="O30:Q31"/>
    <mergeCell ref="R30:T31"/>
    <mergeCell ref="U30:W31"/>
    <mergeCell ref="U32:W33"/>
    <mergeCell ref="R32:T33"/>
    <mergeCell ref="O32:Q33"/>
    <mergeCell ref="L32:N33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9108-157B-4355-B178-82E370988C97}">
  <sheetPr>
    <pageSetUpPr fitToPage="1"/>
  </sheetPr>
  <dimension ref="A1:AG58"/>
  <sheetViews>
    <sheetView showGridLines="0" showZeros="0" topLeftCell="A2" zoomScaleNormal="100" workbookViewId="0">
      <selection activeCell="C7" sqref="C7:AE8"/>
    </sheetView>
  </sheetViews>
  <sheetFormatPr defaultColWidth="9" defaultRowHeight="13.5"/>
  <cols>
    <col min="1" max="1" width="1.875" style="21" customWidth="1"/>
    <col min="2" max="10" width="3" style="21" customWidth="1"/>
    <col min="11" max="11" width="5.375" style="21" customWidth="1"/>
    <col min="12" max="19" width="2.5" style="21" customWidth="1"/>
    <col min="20" max="23" width="2.5" style="1" customWidth="1"/>
    <col min="24" max="25" width="2.5" style="21" customWidth="1"/>
    <col min="26" max="34" width="2.5" style="1" customWidth="1"/>
    <col min="35" max="35" width="2.25" style="1" customWidth="1"/>
    <col min="36" max="16384" width="9" style="1"/>
  </cols>
  <sheetData>
    <row r="1" spans="1:33" s="2" customFormat="1" ht="12" customHeight="1">
      <c r="A1" s="123" t="s">
        <v>9</v>
      </c>
      <c r="B1" s="123"/>
      <c r="C1" s="123"/>
      <c r="D1" s="123"/>
      <c r="E1" s="123"/>
      <c r="F1" s="124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5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6"/>
      <c r="AG1" s="128" t="s">
        <v>191</v>
      </c>
    </row>
    <row r="2" spans="1:33" ht="12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7" t="s">
        <v>194</v>
      </c>
    </row>
    <row r="3" spans="1:33" ht="12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130"/>
    </row>
    <row r="4" spans="1:33" ht="12" customHeight="1">
      <c r="A4" s="53"/>
      <c r="B4" s="131" t="s">
        <v>274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130"/>
    </row>
    <row r="5" spans="1:33" ht="12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130"/>
    </row>
    <row r="6" spans="1:33" ht="9" customHeigh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30"/>
      <c r="X6" s="53"/>
      <c r="Y6" s="130"/>
    </row>
    <row r="7" spans="1:33" ht="15" customHeight="1">
      <c r="B7" s="53"/>
      <c r="C7" s="351" t="s">
        <v>338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3"/>
      <c r="AF7"/>
    </row>
    <row r="8" spans="1:33" ht="15" customHeight="1">
      <c r="B8" s="53"/>
      <c r="C8" s="354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6"/>
      <c r="AF8"/>
    </row>
    <row r="9" spans="1:33" ht="11.25" customHeight="1">
      <c r="B9" s="53"/>
      <c r="C9" s="53"/>
      <c r="D9" s="53"/>
      <c r="E9" s="53"/>
      <c r="F9" s="13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X9" s="53"/>
      <c r="Y9" s="53"/>
    </row>
    <row r="10" spans="1:33" ht="24" customHeight="1">
      <c r="B10" s="357" t="s">
        <v>34</v>
      </c>
      <c r="C10" s="358"/>
      <c r="D10" s="359"/>
      <c r="E10" s="388">
        <f>'１'!F14</f>
        <v>0</v>
      </c>
      <c r="F10" s="389"/>
      <c r="G10" s="389"/>
      <c r="H10" s="389"/>
      <c r="I10" s="389"/>
      <c r="J10" s="389"/>
      <c r="K10" s="389"/>
      <c r="L10" s="389"/>
      <c r="M10" s="389"/>
      <c r="N10" s="389"/>
      <c r="O10" s="390"/>
      <c r="P10" s="134"/>
      <c r="Q10" s="135"/>
      <c r="R10" s="135"/>
      <c r="S10" s="53"/>
      <c r="X10" s="135"/>
      <c r="Y10" s="53"/>
      <c r="AD10" s="136"/>
    </row>
    <row r="11" spans="1:33" ht="9" customHeight="1">
      <c r="B11" s="58"/>
      <c r="C11" s="58"/>
      <c r="D11" s="58"/>
      <c r="E11" s="53"/>
      <c r="F11" s="13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X11" s="53"/>
      <c r="Y11" s="53"/>
    </row>
    <row r="12" spans="1:33" ht="10.5" customHeight="1">
      <c r="B12" s="53"/>
      <c r="C12" s="53"/>
      <c r="D12" s="53"/>
      <c r="E12" s="53"/>
      <c r="F12" s="13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X12" s="53"/>
      <c r="Y12" s="53"/>
    </row>
    <row r="13" spans="1:33" ht="15" customHeight="1">
      <c r="B13" s="360"/>
      <c r="C13" s="391"/>
      <c r="D13" s="391"/>
      <c r="E13" s="391"/>
      <c r="F13" s="391"/>
      <c r="G13" s="391"/>
      <c r="H13" s="391"/>
      <c r="I13" s="391"/>
      <c r="J13" s="391"/>
      <c r="K13" s="392"/>
      <c r="L13" s="364" t="s">
        <v>11</v>
      </c>
      <c r="M13" s="365"/>
      <c r="N13" s="365"/>
      <c r="O13" s="365"/>
      <c r="P13" s="365"/>
      <c r="Q13" s="365"/>
      <c r="R13" s="365"/>
      <c r="S13" s="365"/>
      <c r="T13" s="366"/>
      <c r="U13" s="365" t="s">
        <v>52</v>
      </c>
      <c r="V13" s="365"/>
      <c r="W13" s="365"/>
      <c r="X13" s="365"/>
      <c r="Y13" s="365"/>
      <c r="Z13" s="365"/>
      <c r="AA13" s="365"/>
      <c r="AB13" s="365"/>
      <c r="AC13" s="366"/>
      <c r="AD13" s="364" t="s">
        <v>30</v>
      </c>
      <c r="AE13" s="339"/>
      <c r="AF13" s="340"/>
    </row>
    <row r="14" spans="1:33" ht="22.5" customHeight="1">
      <c r="B14" s="393"/>
      <c r="C14" s="394"/>
      <c r="D14" s="394"/>
      <c r="E14" s="394"/>
      <c r="F14" s="394"/>
      <c r="G14" s="394"/>
      <c r="H14" s="394"/>
      <c r="I14" s="394"/>
      <c r="J14" s="394"/>
      <c r="K14" s="395"/>
      <c r="L14" s="369" t="s">
        <v>187</v>
      </c>
      <c r="M14" s="370"/>
      <c r="N14" s="371"/>
      <c r="O14" s="369" t="s">
        <v>188</v>
      </c>
      <c r="P14" s="370"/>
      <c r="Q14" s="371"/>
      <c r="R14" s="369" t="s">
        <v>66</v>
      </c>
      <c r="S14" s="370"/>
      <c r="T14" s="371"/>
      <c r="U14" s="369" t="s">
        <v>187</v>
      </c>
      <c r="V14" s="370"/>
      <c r="W14" s="371"/>
      <c r="X14" s="369" t="s">
        <v>188</v>
      </c>
      <c r="Y14" s="372"/>
      <c r="Z14" s="373"/>
      <c r="AA14" s="369" t="s">
        <v>66</v>
      </c>
      <c r="AB14" s="370"/>
      <c r="AC14" s="371"/>
      <c r="AD14" s="374" t="s">
        <v>67</v>
      </c>
      <c r="AE14" s="396"/>
      <c r="AF14" s="397"/>
    </row>
    <row r="15" spans="1:33" ht="14.25" customHeight="1">
      <c r="B15" s="166" t="s">
        <v>68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8"/>
    </row>
    <row r="16" spans="1:33" ht="14.25" customHeight="1">
      <c r="B16" s="461" t="s">
        <v>119</v>
      </c>
      <c r="C16" s="464"/>
      <c r="D16" s="464"/>
      <c r="E16" s="470"/>
      <c r="F16" s="470"/>
      <c r="G16" s="470"/>
      <c r="H16" s="470"/>
      <c r="I16" s="470"/>
      <c r="J16" s="169"/>
      <c r="K16" s="158"/>
      <c r="L16" s="285"/>
      <c r="M16" s="218"/>
      <c r="N16" s="219"/>
      <c r="O16" s="288"/>
      <c r="P16" s="289"/>
      <c r="Q16" s="290"/>
      <c r="R16" s="285"/>
      <c r="S16" s="218"/>
      <c r="T16" s="219"/>
      <c r="U16" s="285"/>
      <c r="V16" s="218"/>
      <c r="W16" s="219"/>
      <c r="X16" s="288"/>
      <c r="Y16" s="289"/>
      <c r="Z16" s="290"/>
      <c r="AA16" s="217"/>
      <c r="AB16" s="218"/>
      <c r="AC16" s="219"/>
      <c r="AD16" s="364">
        <f t="shared" ref="AD16:AD30" si="0">(L16*1.4)+(U16*2)</f>
        <v>0</v>
      </c>
      <c r="AE16" s="246"/>
      <c r="AF16" s="247"/>
    </row>
    <row r="17" spans="2:32" ht="14.25" customHeight="1">
      <c r="B17" s="461" t="s">
        <v>120</v>
      </c>
      <c r="C17" s="464"/>
      <c r="D17" s="464"/>
      <c r="E17" s="464"/>
      <c r="F17" s="464"/>
      <c r="G17" s="464"/>
      <c r="H17" s="464"/>
      <c r="I17" s="464"/>
      <c r="J17" s="162"/>
      <c r="K17" s="159"/>
      <c r="L17" s="285"/>
      <c r="M17" s="218"/>
      <c r="N17" s="219"/>
      <c r="O17" s="288"/>
      <c r="P17" s="289"/>
      <c r="Q17" s="290"/>
      <c r="R17" s="285"/>
      <c r="S17" s="218"/>
      <c r="T17" s="219"/>
      <c r="U17" s="285"/>
      <c r="V17" s="218"/>
      <c r="W17" s="219"/>
      <c r="X17" s="288"/>
      <c r="Y17" s="289"/>
      <c r="Z17" s="290"/>
      <c r="AA17" s="217"/>
      <c r="AB17" s="218"/>
      <c r="AC17" s="219"/>
      <c r="AD17" s="364">
        <f t="shared" si="0"/>
        <v>0</v>
      </c>
      <c r="AE17" s="246"/>
      <c r="AF17" s="247"/>
    </row>
    <row r="18" spans="2:32" ht="14.25" customHeight="1">
      <c r="B18" s="461" t="s">
        <v>121</v>
      </c>
      <c r="C18" s="464"/>
      <c r="D18" s="464"/>
      <c r="E18" s="464"/>
      <c r="F18" s="464"/>
      <c r="G18" s="464"/>
      <c r="H18" s="464"/>
      <c r="I18" s="464"/>
      <c r="J18" s="162"/>
      <c r="K18" s="159"/>
      <c r="L18" s="285"/>
      <c r="M18" s="218"/>
      <c r="N18" s="219"/>
      <c r="O18" s="288"/>
      <c r="P18" s="289"/>
      <c r="Q18" s="290"/>
      <c r="R18" s="285"/>
      <c r="S18" s="218"/>
      <c r="T18" s="219"/>
      <c r="U18" s="285"/>
      <c r="V18" s="218"/>
      <c r="W18" s="219"/>
      <c r="X18" s="288"/>
      <c r="Y18" s="289"/>
      <c r="Z18" s="290"/>
      <c r="AA18" s="217"/>
      <c r="AB18" s="218"/>
      <c r="AC18" s="219"/>
      <c r="AD18" s="364">
        <f t="shared" si="0"/>
        <v>0</v>
      </c>
      <c r="AE18" s="246"/>
      <c r="AF18" s="247"/>
    </row>
    <row r="19" spans="2:32" ht="14.25" customHeight="1">
      <c r="B19" s="461" t="s">
        <v>122</v>
      </c>
      <c r="C19" s="464"/>
      <c r="D19" s="464"/>
      <c r="E19" s="464"/>
      <c r="F19" s="464"/>
      <c r="G19" s="464"/>
      <c r="H19" s="464"/>
      <c r="I19" s="464"/>
      <c r="J19" s="162"/>
      <c r="K19" s="159"/>
      <c r="L19" s="285"/>
      <c r="M19" s="218"/>
      <c r="N19" s="219"/>
      <c r="O19" s="288"/>
      <c r="P19" s="289"/>
      <c r="Q19" s="290"/>
      <c r="R19" s="285"/>
      <c r="S19" s="218"/>
      <c r="T19" s="219"/>
      <c r="U19" s="285"/>
      <c r="V19" s="218"/>
      <c r="W19" s="219"/>
      <c r="X19" s="288"/>
      <c r="Y19" s="289"/>
      <c r="Z19" s="290"/>
      <c r="AA19" s="217"/>
      <c r="AB19" s="218"/>
      <c r="AC19" s="219"/>
      <c r="AD19" s="364">
        <f t="shared" si="0"/>
        <v>0</v>
      </c>
      <c r="AE19" s="246"/>
      <c r="AF19" s="247"/>
    </row>
    <row r="20" spans="2:32" ht="14.25" customHeight="1">
      <c r="B20" s="461" t="s">
        <v>123</v>
      </c>
      <c r="C20" s="464"/>
      <c r="D20" s="464"/>
      <c r="E20" s="464"/>
      <c r="F20" s="464"/>
      <c r="G20" s="464"/>
      <c r="H20" s="464"/>
      <c r="I20" s="464"/>
      <c r="J20" s="162"/>
      <c r="K20" s="159"/>
      <c r="L20" s="285"/>
      <c r="M20" s="218"/>
      <c r="N20" s="219"/>
      <c r="O20" s="288"/>
      <c r="P20" s="289"/>
      <c r="Q20" s="290"/>
      <c r="R20" s="285"/>
      <c r="S20" s="381"/>
      <c r="T20" s="382"/>
      <c r="U20" s="285"/>
      <c r="V20" s="218"/>
      <c r="W20" s="219"/>
      <c r="X20" s="288"/>
      <c r="Y20" s="289"/>
      <c r="Z20" s="290"/>
      <c r="AA20" s="217"/>
      <c r="AB20" s="218"/>
      <c r="AC20" s="219"/>
      <c r="AD20" s="364">
        <f t="shared" si="0"/>
        <v>0</v>
      </c>
      <c r="AE20" s="246"/>
      <c r="AF20" s="247"/>
    </row>
    <row r="21" spans="2:32" ht="14.25" customHeight="1">
      <c r="B21" s="461" t="s">
        <v>124</v>
      </c>
      <c r="C21" s="464"/>
      <c r="D21" s="464"/>
      <c r="E21" s="464"/>
      <c r="F21" s="464"/>
      <c r="G21" s="464"/>
      <c r="H21" s="464"/>
      <c r="I21" s="464"/>
      <c r="J21" s="162"/>
      <c r="K21" s="159"/>
      <c r="L21" s="285"/>
      <c r="M21" s="218"/>
      <c r="N21" s="219"/>
      <c r="O21" s="288"/>
      <c r="P21" s="289"/>
      <c r="Q21" s="290"/>
      <c r="R21" s="285"/>
      <c r="S21" s="381"/>
      <c r="T21" s="382"/>
      <c r="U21" s="285"/>
      <c r="V21" s="218"/>
      <c r="W21" s="219"/>
      <c r="X21" s="288"/>
      <c r="Y21" s="289"/>
      <c r="Z21" s="290"/>
      <c r="AA21" s="217"/>
      <c r="AB21" s="218"/>
      <c r="AC21" s="219"/>
      <c r="AD21" s="364">
        <f t="shared" si="0"/>
        <v>0</v>
      </c>
      <c r="AE21" s="246"/>
      <c r="AF21" s="247"/>
    </row>
    <row r="22" spans="2:32" ht="14.25" customHeight="1">
      <c r="B22" s="461" t="s">
        <v>125</v>
      </c>
      <c r="C22" s="464"/>
      <c r="D22" s="464"/>
      <c r="E22" s="464"/>
      <c r="F22" s="464"/>
      <c r="G22" s="464"/>
      <c r="H22" s="464"/>
      <c r="I22" s="464"/>
      <c r="J22" s="162"/>
      <c r="K22" s="159"/>
      <c r="L22" s="285"/>
      <c r="M22" s="218"/>
      <c r="N22" s="219"/>
      <c r="O22" s="288"/>
      <c r="P22" s="289"/>
      <c r="Q22" s="290"/>
      <c r="R22" s="285"/>
      <c r="S22" s="381"/>
      <c r="T22" s="382"/>
      <c r="U22" s="285"/>
      <c r="V22" s="218"/>
      <c r="W22" s="219"/>
      <c r="X22" s="288"/>
      <c r="Y22" s="289"/>
      <c r="Z22" s="290"/>
      <c r="AA22" s="217"/>
      <c r="AB22" s="218"/>
      <c r="AC22" s="219"/>
      <c r="AD22" s="364">
        <f t="shared" si="0"/>
        <v>0</v>
      </c>
      <c r="AE22" s="246"/>
      <c r="AF22" s="247"/>
    </row>
    <row r="23" spans="2:32" ht="14.25" customHeight="1">
      <c r="B23" s="461" t="s">
        <v>126</v>
      </c>
      <c r="C23" s="464"/>
      <c r="D23" s="464"/>
      <c r="E23" s="464"/>
      <c r="F23" s="464"/>
      <c r="G23" s="464"/>
      <c r="H23" s="464"/>
      <c r="I23" s="464"/>
      <c r="J23" s="162"/>
      <c r="K23" s="159"/>
      <c r="L23" s="285"/>
      <c r="M23" s="218"/>
      <c r="N23" s="219"/>
      <c r="O23" s="288"/>
      <c r="P23" s="289"/>
      <c r="Q23" s="290"/>
      <c r="R23" s="285"/>
      <c r="S23" s="381"/>
      <c r="T23" s="382"/>
      <c r="U23" s="285"/>
      <c r="V23" s="218"/>
      <c r="W23" s="219"/>
      <c r="X23" s="288"/>
      <c r="Y23" s="289"/>
      <c r="Z23" s="290"/>
      <c r="AA23" s="217"/>
      <c r="AB23" s="218"/>
      <c r="AC23" s="219"/>
      <c r="AD23" s="364">
        <f t="shared" si="0"/>
        <v>0</v>
      </c>
      <c r="AE23" s="246"/>
      <c r="AF23" s="247"/>
    </row>
    <row r="24" spans="2:32" ht="14.25" customHeight="1">
      <c r="B24" s="461" t="s">
        <v>127</v>
      </c>
      <c r="C24" s="468"/>
      <c r="D24" s="468"/>
      <c r="E24" s="468"/>
      <c r="F24" s="468"/>
      <c r="G24" s="468"/>
      <c r="H24" s="464"/>
      <c r="I24" s="464"/>
      <c r="J24" s="464"/>
      <c r="K24" s="469"/>
      <c r="L24" s="285"/>
      <c r="M24" s="218"/>
      <c r="N24" s="219"/>
      <c r="O24" s="288"/>
      <c r="P24" s="289"/>
      <c r="Q24" s="290"/>
      <c r="R24" s="285"/>
      <c r="S24" s="381"/>
      <c r="T24" s="382"/>
      <c r="U24" s="285"/>
      <c r="V24" s="218"/>
      <c r="W24" s="219"/>
      <c r="X24" s="288"/>
      <c r="Y24" s="289"/>
      <c r="Z24" s="290"/>
      <c r="AA24" s="217"/>
      <c r="AB24" s="218"/>
      <c r="AC24" s="219"/>
      <c r="AD24" s="364">
        <f t="shared" si="0"/>
        <v>0</v>
      </c>
      <c r="AE24" s="246"/>
      <c r="AF24" s="247"/>
    </row>
    <row r="25" spans="2:32" ht="14.25" customHeight="1">
      <c r="B25" s="461" t="s">
        <v>128</v>
      </c>
      <c r="C25" s="464"/>
      <c r="D25" s="464"/>
      <c r="E25" s="464"/>
      <c r="F25" s="464"/>
      <c r="G25" s="464"/>
      <c r="H25" s="464"/>
      <c r="I25" s="464"/>
      <c r="J25" s="162"/>
      <c r="K25" s="159"/>
      <c r="L25" s="285"/>
      <c r="M25" s="218"/>
      <c r="N25" s="219"/>
      <c r="O25" s="288"/>
      <c r="P25" s="289"/>
      <c r="Q25" s="290"/>
      <c r="R25" s="285"/>
      <c r="S25" s="381"/>
      <c r="T25" s="382"/>
      <c r="U25" s="285"/>
      <c r="V25" s="218"/>
      <c r="W25" s="219"/>
      <c r="X25" s="288"/>
      <c r="Y25" s="289"/>
      <c r="Z25" s="290"/>
      <c r="AA25" s="217"/>
      <c r="AB25" s="218"/>
      <c r="AC25" s="219"/>
      <c r="AD25" s="364">
        <f t="shared" si="0"/>
        <v>0</v>
      </c>
      <c r="AE25" s="246"/>
      <c r="AF25" s="247"/>
    </row>
    <row r="26" spans="2:32" ht="14.25" customHeight="1">
      <c r="B26" s="461" t="s">
        <v>129</v>
      </c>
      <c r="C26" s="468"/>
      <c r="D26" s="468"/>
      <c r="E26" s="468"/>
      <c r="F26" s="468"/>
      <c r="G26" s="468"/>
      <c r="H26" s="464"/>
      <c r="I26" s="464"/>
      <c r="J26" s="464"/>
      <c r="K26" s="469"/>
      <c r="L26" s="285"/>
      <c r="M26" s="218"/>
      <c r="N26" s="219"/>
      <c r="O26" s="288"/>
      <c r="P26" s="289"/>
      <c r="Q26" s="290"/>
      <c r="R26" s="285"/>
      <c r="S26" s="381"/>
      <c r="T26" s="382"/>
      <c r="U26" s="285"/>
      <c r="V26" s="218"/>
      <c r="W26" s="219"/>
      <c r="X26" s="288"/>
      <c r="Y26" s="289"/>
      <c r="Z26" s="290"/>
      <c r="AA26" s="217"/>
      <c r="AB26" s="218"/>
      <c r="AC26" s="219"/>
      <c r="AD26" s="364">
        <f t="shared" si="0"/>
        <v>0</v>
      </c>
      <c r="AE26" s="246"/>
      <c r="AF26" s="247"/>
    </row>
    <row r="27" spans="2:32" ht="14.25" customHeight="1">
      <c r="B27" s="461" t="s">
        <v>130</v>
      </c>
      <c r="C27" s="464"/>
      <c r="D27" s="464"/>
      <c r="E27" s="464"/>
      <c r="F27" s="464"/>
      <c r="G27" s="464"/>
      <c r="H27" s="464"/>
      <c r="I27" s="464"/>
      <c r="J27" s="162"/>
      <c r="K27" s="159"/>
      <c r="L27" s="285"/>
      <c r="M27" s="218"/>
      <c r="N27" s="219"/>
      <c r="O27" s="288"/>
      <c r="P27" s="289"/>
      <c r="Q27" s="290"/>
      <c r="R27" s="285"/>
      <c r="S27" s="381"/>
      <c r="T27" s="382"/>
      <c r="U27" s="285"/>
      <c r="V27" s="218"/>
      <c r="W27" s="219"/>
      <c r="X27" s="288"/>
      <c r="Y27" s="289"/>
      <c r="Z27" s="290"/>
      <c r="AA27" s="217"/>
      <c r="AB27" s="218"/>
      <c r="AC27" s="219"/>
      <c r="AD27" s="364">
        <f t="shared" si="0"/>
        <v>0</v>
      </c>
      <c r="AE27" s="246"/>
      <c r="AF27" s="247"/>
    </row>
    <row r="28" spans="2:32" ht="14.25" customHeight="1">
      <c r="B28" s="461" t="s">
        <v>131</v>
      </c>
      <c r="C28" s="464"/>
      <c r="D28" s="464"/>
      <c r="E28" s="464"/>
      <c r="F28" s="464"/>
      <c r="G28" s="464"/>
      <c r="H28" s="464"/>
      <c r="I28" s="464"/>
      <c r="J28" s="162"/>
      <c r="K28" s="159"/>
      <c r="L28" s="285"/>
      <c r="M28" s="218"/>
      <c r="N28" s="219"/>
      <c r="O28" s="288"/>
      <c r="P28" s="289"/>
      <c r="Q28" s="290"/>
      <c r="R28" s="285"/>
      <c r="S28" s="381"/>
      <c r="T28" s="382"/>
      <c r="U28" s="285"/>
      <c r="V28" s="218"/>
      <c r="W28" s="219"/>
      <c r="X28" s="288"/>
      <c r="Y28" s="289"/>
      <c r="Z28" s="290"/>
      <c r="AA28" s="217"/>
      <c r="AB28" s="218"/>
      <c r="AC28" s="219"/>
      <c r="AD28" s="364">
        <f t="shared" si="0"/>
        <v>0</v>
      </c>
      <c r="AE28" s="246"/>
      <c r="AF28" s="247"/>
    </row>
    <row r="29" spans="2:32" ht="14.25" customHeight="1">
      <c r="B29" s="461" t="s">
        <v>132</v>
      </c>
      <c r="C29" s="464"/>
      <c r="D29" s="464"/>
      <c r="E29" s="464"/>
      <c r="F29" s="464"/>
      <c r="G29" s="464"/>
      <c r="H29" s="464"/>
      <c r="I29" s="464"/>
      <c r="J29" s="162"/>
      <c r="K29" s="159"/>
      <c r="L29" s="285"/>
      <c r="M29" s="218"/>
      <c r="N29" s="219"/>
      <c r="O29" s="288"/>
      <c r="P29" s="289"/>
      <c r="Q29" s="290"/>
      <c r="R29" s="285"/>
      <c r="S29" s="381"/>
      <c r="T29" s="382"/>
      <c r="U29" s="285"/>
      <c r="V29" s="218"/>
      <c r="W29" s="219"/>
      <c r="X29" s="288"/>
      <c r="Y29" s="289"/>
      <c r="Z29" s="290"/>
      <c r="AA29" s="217"/>
      <c r="AB29" s="218"/>
      <c r="AC29" s="219"/>
      <c r="AD29" s="364">
        <f t="shared" si="0"/>
        <v>0</v>
      </c>
      <c r="AE29" s="246"/>
      <c r="AF29" s="247"/>
    </row>
    <row r="30" spans="2:32" ht="14.25" customHeight="1">
      <c r="B30" s="461" t="s">
        <v>133</v>
      </c>
      <c r="C30" s="464"/>
      <c r="D30" s="464"/>
      <c r="E30" s="464"/>
      <c r="F30" s="464"/>
      <c r="G30" s="464"/>
      <c r="H30" s="464"/>
      <c r="I30" s="464"/>
      <c r="J30" s="162"/>
      <c r="K30" s="159"/>
      <c r="L30" s="285"/>
      <c r="M30" s="218"/>
      <c r="N30" s="219"/>
      <c r="O30" s="288"/>
      <c r="P30" s="289"/>
      <c r="Q30" s="290"/>
      <c r="R30" s="285"/>
      <c r="S30" s="381"/>
      <c r="T30" s="382"/>
      <c r="U30" s="285"/>
      <c r="V30" s="218"/>
      <c r="W30" s="219"/>
      <c r="X30" s="288"/>
      <c r="Y30" s="289"/>
      <c r="Z30" s="290"/>
      <c r="AA30" s="217"/>
      <c r="AB30" s="218"/>
      <c r="AC30" s="219"/>
      <c r="AD30" s="364">
        <f t="shared" si="0"/>
        <v>0</v>
      </c>
      <c r="AE30" s="246"/>
      <c r="AF30" s="247"/>
    </row>
    <row r="31" spans="2:32" ht="14.25" customHeight="1">
      <c r="B31" s="163" t="s">
        <v>100</v>
      </c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5"/>
    </row>
    <row r="32" spans="2:32" ht="14.25" customHeight="1">
      <c r="B32" s="461" t="s">
        <v>134</v>
      </c>
      <c r="C32" s="464"/>
      <c r="D32" s="464"/>
      <c r="E32" s="464"/>
      <c r="F32" s="464"/>
      <c r="G32" s="464"/>
      <c r="H32" s="464"/>
      <c r="I32" s="464"/>
      <c r="J32" s="162"/>
      <c r="K32" s="159"/>
      <c r="L32" s="285"/>
      <c r="M32" s="218"/>
      <c r="N32" s="219"/>
      <c r="O32" s="285"/>
      <c r="P32" s="218"/>
      <c r="Q32" s="219"/>
      <c r="R32" s="285"/>
      <c r="S32" s="381"/>
      <c r="T32" s="382"/>
      <c r="U32" s="285"/>
      <c r="V32" s="218"/>
      <c r="W32" s="219"/>
      <c r="X32" s="288"/>
      <c r="Y32" s="289"/>
      <c r="Z32" s="290"/>
      <c r="AA32" s="217"/>
      <c r="AB32" s="218"/>
      <c r="AC32" s="219"/>
      <c r="AD32" s="364">
        <f t="shared" ref="AD32:AD37" si="1">(L32-O32)*1+O32*1.4+U32*2</f>
        <v>0</v>
      </c>
      <c r="AE32" s="246"/>
      <c r="AF32" s="247"/>
    </row>
    <row r="33" spans="2:32" ht="14.25" customHeight="1">
      <c r="B33" s="461" t="s">
        <v>135</v>
      </c>
      <c r="C33" s="464"/>
      <c r="D33" s="464"/>
      <c r="E33" s="464"/>
      <c r="F33" s="464"/>
      <c r="G33" s="464"/>
      <c r="H33" s="464"/>
      <c r="I33" s="464"/>
      <c r="J33" s="162"/>
      <c r="K33" s="159"/>
      <c r="L33" s="285"/>
      <c r="M33" s="218"/>
      <c r="N33" s="219"/>
      <c r="O33" s="285"/>
      <c r="P33" s="218"/>
      <c r="Q33" s="219"/>
      <c r="R33" s="285"/>
      <c r="S33" s="381"/>
      <c r="T33" s="382"/>
      <c r="U33" s="285"/>
      <c r="V33" s="218"/>
      <c r="W33" s="219"/>
      <c r="X33" s="288"/>
      <c r="Y33" s="289"/>
      <c r="Z33" s="290"/>
      <c r="AA33" s="217"/>
      <c r="AB33" s="218"/>
      <c r="AC33" s="219"/>
      <c r="AD33" s="364">
        <f t="shared" si="1"/>
        <v>0</v>
      </c>
      <c r="AE33" s="246"/>
      <c r="AF33" s="247"/>
    </row>
    <row r="34" spans="2:32" ht="14.25" customHeight="1">
      <c r="B34" s="461" t="s">
        <v>136</v>
      </c>
      <c r="C34" s="464"/>
      <c r="D34" s="464"/>
      <c r="E34" s="464"/>
      <c r="F34" s="464"/>
      <c r="G34" s="464"/>
      <c r="H34" s="464"/>
      <c r="I34" s="464"/>
      <c r="J34" s="162"/>
      <c r="K34" s="159"/>
      <c r="L34" s="285"/>
      <c r="M34" s="218"/>
      <c r="N34" s="219"/>
      <c r="O34" s="285"/>
      <c r="P34" s="218"/>
      <c r="Q34" s="219"/>
      <c r="R34" s="285"/>
      <c r="S34" s="381"/>
      <c r="T34" s="382"/>
      <c r="U34" s="285"/>
      <c r="V34" s="218"/>
      <c r="W34" s="219"/>
      <c r="X34" s="288"/>
      <c r="Y34" s="289"/>
      <c r="Z34" s="290"/>
      <c r="AA34" s="217"/>
      <c r="AB34" s="218"/>
      <c r="AC34" s="219"/>
      <c r="AD34" s="364">
        <f t="shared" si="1"/>
        <v>0</v>
      </c>
      <c r="AE34" s="246"/>
      <c r="AF34" s="247"/>
    </row>
    <row r="35" spans="2:32" ht="14.25" customHeight="1">
      <c r="B35" s="461" t="s">
        <v>137</v>
      </c>
      <c r="C35" s="464"/>
      <c r="D35" s="464"/>
      <c r="E35" s="464"/>
      <c r="F35" s="464"/>
      <c r="G35" s="464"/>
      <c r="H35" s="464"/>
      <c r="I35" s="464"/>
      <c r="J35" s="162"/>
      <c r="K35" s="159"/>
      <c r="L35" s="285"/>
      <c r="M35" s="218"/>
      <c r="N35" s="219"/>
      <c r="O35" s="285"/>
      <c r="P35" s="218"/>
      <c r="Q35" s="219"/>
      <c r="R35" s="285"/>
      <c r="S35" s="381"/>
      <c r="T35" s="382"/>
      <c r="U35" s="285"/>
      <c r="V35" s="218"/>
      <c r="W35" s="219"/>
      <c r="X35" s="288"/>
      <c r="Y35" s="289"/>
      <c r="Z35" s="290"/>
      <c r="AA35" s="217"/>
      <c r="AB35" s="218"/>
      <c r="AC35" s="219"/>
      <c r="AD35" s="364">
        <f t="shared" si="1"/>
        <v>0</v>
      </c>
      <c r="AE35" s="246"/>
      <c r="AF35" s="247"/>
    </row>
    <row r="36" spans="2:32" ht="14.25" customHeight="1">
      <c r="B36" s="461" t="s">
        <v>138</v>
      </c>
      <c r="C36" s="464"/>
      <c r="D36" s="464"/>
      <c r="E36" s="464"/>
      <c r="F36" s="464"/>
      <c r="G36" s="464"/>
      <c r="H36" s="464"/>
      <c r="I36" s="464"/>
      <c r="J36" s="162"/>
      <c r="K36" s="159"/>
      <c r="L36" s="285"/>
      <c r="M36" s="218"/>
      <c r="N36" s="219"/>
      <c r="O36" s="285"/>
      <c r="P36" s="218"/>
      <c r="Q36" s="219"/>
      <c r="R36" s="285"/>
      <c r="S36" s="381"/>
      <c r="T36" s="382"/>
      <c r="U36" s="285"/>
      <c r="V36" s="218"/>
      <c r="W36" s="219"/>
      <c r="X36" s="288"/>
      <c r="Y36" s="289"/>
      <c r="Z36" s="290"/>
      <c r="AA36" s="217"/>
      <c r="AB36" s="218"/>
      <c r="AC36" s="219"/>
      <c r="AD36" s="364">
        <f t="shared" si="1"/>
        <v>0</v>
      </c>
      <c r="AE36" s="246"/>
      <c r="AF36" s="247"/>
    </row>
    <row r="37" spans="2:32" ht="14.25" customHeight="1">
      <c r="B37" s="461" t="s">
        <v>139</v>
      </c>
      <c r="C37" s="464"/>
      <c r="D37" s="464"/>
      <c r="E37" s="464"/>
      <c r="F37" s="464"/>
      <c r="G37" s="464"/>
      <c r="H37" s="464"/>
      <c r="I37" s="464"/>
      <c r="J37" s="162"/>
      <c r="K37" s="159"/>
      <c r="L37" s="285"/>
      <c r="M37" s="218"/>
      <c r="N37" s="219"/>
      <c r="O37" s="285"/>
      <c r="P37" s="218"/>
      <c r="Q37" s="219"/>
      <c r="R37" s="285"/>
      <c r="S37" s="381"/>
      <c r="T37" s="382"/>
      <c r="U37" s="285"/>
      <c r="V37" s="218"/>
      <c r="W37" s="219"/>
      <c r="X37" s="288"/>
      <c r="Y37" s="289"/>
      <c r="Z37" s="290"/>
      <c r="AA37" s="217"/>
      <c r="AB37" s="218"/>
      <c r="AC37" s="219"/>
      <c r="AD37" s="364">
        <f t="shared" si="1"/>
        <v>0</v>
      </c>
      <c r="AE37" s="246"/>
      <c r="AF37" s="247"/>
    </row>
    <row r="38" spans="2:32" ht="14.25" customHeight="1">
      <c r="B38" s="163" t="s">
        <v>104</v>
      </c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5"/>
    </row>
    <row r="39" spans="2:32" ht="14.25" customHeight="1">
      <c r="B39" s="461" t="s">
        <v>140</v>
      </c>
      <c r="C39" s="464"/>
      <c r="D39" s="464"/>
      <c r="E39" s="464"/>
      <c r="F39" s="464"/>
      <c r="G39" s="464"/>
      <c r="H39" s="464"/>
      <c r="I39" s="464"/>
      <c r="J39" s="162"/>
      <c r="K39" s="159"/>
      <c r="L39" s="285"/>
      <c r="M39" s="218"/>
      <c r="N39" s="219"/>
      <c r="O39" s="285"/>
      <c r="P39" s="218"/>
      <c r="Q39" s="219"/>
      <c r="R39" s="285"/>
      <c r="S39" s="381"/>
      <c r="T39" s="382"/>
      <c r="U39" s="285"/>
      <c r="V39" s="218"/>
      <c r="W39" s="219"/>
      <c r="X39" s="288"/>
      <c r="Y39" s="289"/>
      <c r="Z39" s="290"/>
      <c r="AA39" s="217"/>
      <c r="AB39" s="218"/>
      <c r="AC39" s="219"/>
      <c r="AD39" s="364">
        <f>(L39-O39)*1+O39*1.4+U39*2</f>
        <v>0</v>
      </c>
      <c r="AE39" s="246"/>
      <c r="AF39" s="247"/>
    </row>
    <row r="40" spans="2:32" ht="14.25" customHeight="1">
      <c r="B40" s="461" t="s">
        <v>306</v>
      </c>
      <c r="C40" s="464"/>
      <c r="D40" s="464"/>
      <c r="E40" s="464"/>
      <c r="F40" s="464"/>
      <c r="G40" s="464"/>
      <c r="H40" s="464"/>
      <c r="I40" s="464"/>
      <c r="J40" s="162"/>
      <c r="K40" s="159"/>
      <c r="L40" s="285"/>
      <c r="M40" s="218"/>
      <c r="N40" s="219"/>
      <c r="O40" s="285"/>
      <c r="P40" s="218"/>
      <c r="Q40" s="219"/>
      <c r="R40" s="285"/>
      <c r="S40" s="381"/>
      <c r="T40" s="382"/>
      <c r="U40" s="285"/>
      <c r="V40" s="218"/>
      <c r="W40" s="219"/>
      <c r="X40" s="288"/>
      <c r="Y40" s="289"/>
      <c r="Z40" s="290"/>
      <c r="AA40" s="217"/>
      <c r="AB40" s="218"/>
      <c r="AC40" s="219"/>
      <c r="AD40" s="364">
        <f>(L40-O40)*1+O40*1.4+U40*2</f>
        <v>0</v>
      </c>
      <c r="AE40" s="246"/>
      <c r="AF40" s="247"/>
    </row>
    <row r="41" spans="2:32" ht="14.25" customHeight="1">
      <c r="B41" s="163" t="s">
        <v>141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5"/>
    </row>
    <row r="42" spans="2:32" ht="14.25" customHeight="1">
      <c r="B42" s="461" t="s">
        <v>142</v>
      </c>
      <c r="C42" s="464"/>
      <c r="D42" s="464"/>
      <c r="E42" s="464"/>
      <c r="F42" s="464"/>
      <c r="G42" s="464"/>
      <c r="H42" s="464"/>
      <c r="I42" s="464"/>
      <c r="J42" s="162"/>
      <c r="K42" s="159"/>
      <c r="L42" s="285"/>
      <c r="M42" s="218"/>
      <c r="N42" s="219"/>
      <c r="O42" s="285"/>
      <c r="P42" s="218"/>
      <c r="Q42" s="219"/>
      <c r="R42" s="285"/>
      <c r="S42" s="381"/>
      <c r="T42" s="382"/>
      <c r="U42" s="285"/>
      <c r="V42" s="218"/>
      <c r="W42" s="219"/>
      <c r="X42" s="288"/>
      <c r="Y42" s="289"/>
      <c r="Z42" s="290"/>
      <c r="AA42" s="217"/>
      <c r="AB42" s="218"/>
      <c r="AC42" s="219"/>
      <c r="AD42" s="364">
        <f>(L42-O42)*1+O42*1.4+U42*2</f>
        <v>0</v>
      </c>
      <c r="AE42" s="246"/>
      <c r="AF42" s="247"/>
    </row>
    <row r="43" spans="2:32" ht="14.25" customHeight="1">
      <c r="B43" s="461" t="s">
        <v>143</v>
      </c>
      <c r="C43" s="464"/>
      <c r="D43" s="464"/>
      <c r="E43" s="464"/>
      <c r="F43" s="464"/>
      <c r="G43" s="464"/>
      <c r="H43" s="464"/>
      <c r="I43" s="464"/>
      <c r="J43" s="162"/>
      <c r="K43" s="159"/>
      <c r="L43" s="285"/>
      <c r="M43" s="218"/>
      <c r="N43" s="219"/>
      <c r="O43" s="285"/>
      <c r="P43" s="218"/>
      <c r="Q43" s="219"/>
      <c r="R43" s="285"/>
      <c r="S43" s="381"/>
      <c r="T43" s="382"/>
      <c r="U43" s="285"/>
      <c r="V43" s="218"/>
      <c r="W43" s="219"/>
      <c r="X43" s="288"/>
      <c r="Y43" s="289"/>
      <c r="Z43" s="290"/>
      <c r="AA43" s="217"/>
      <c r="AB43" s="218"/>
      <c r="AC43" s="219"/>
      <c r="AD43" s="364">
        <f>(L43-O43)*1+O43*1.4+U43*2</f>
        <v>0</v>
      </c>
      <c r="AE43" s="246"/>
      <c r="AF43" s="247"/>
    </row>
    <row r="44" spans="2:32" ht="14.25" customHeight="1">
      <c r="B44" s="465" t="s">
        <v>272</v>
      </c>
      <c r="C44" s="466"/>
      <c r="D44" s="466"/>
      <c r="E44" s="466"/>
      <c r="F44" s="466"/>
      <c r="G44" s="466"/>
      <c r="H44" s="466"/>
      <c r="I44" s="466"/>
      <c r="J44" s="466"/>
      <c r="K44" s="467"/>
      <c r="L44" s="285"/>
      <c r="M44" s="218"/>
      <c r="N44" s="219"/>
      <c r="O44" s="285"/>
      <c r="P44" s="218"/>
      <c r="Q44" s="219"/>
      <c r="R44" s="285"/>
      <c r="S44" s="381"/>
      <c r="T44" s="382"/>
      <c r="U44" s="285"/>
      <c r="V44" s="218"/>
      <c r="W44" s="219"/>
      <c r="X44" s="288"/>
      <c r="Y44" s="383"/>
      <c r="Z44" s="384"/>
      <c r="AA44" s="217"/>
      <c r="AB44" s="218"/>
      <c r="AC44" s="219"/>
      <c r="AD44" s="364">
        <f>(L44-O44)*1+O44*1.4+U44*2</f>
        <v>0</v>
      </c>
      <c r="AE44" s="246"/>
      <c r="AF44" s="247"/>
    </row>
    <row r="45" spans="2:32" ht="14.25" customHeight="1">
      <c r="B45" s="461" t="s">
        <v>270</v>
      </c>
      <c r="C45" s="464"/>
      <c r="D45" s="464"/>
      <c r="E45" s="464"/>
      <c r="F45" s="464"/>
      <c r="G45" s="464"/>
      <c r="H45" s="464"/>
      <c r="I45" s="464"/>
      <c r="J45" s="162"/>
      <c r="K45" s="159"/>
      <c r="L45" s="285"/>
      <c r="M45" s="218"/>
      <c r="N45" s="219"/>
      <c r="O45" s="285"/>
      <c r="P45" s="218"/>
      <c r="Q45" s="219"/>
      <c r="R45" s="285"/>
      <c r="S45" s="381"/>
      <c r="T45" s="382"/>
      <c r="U45" s="285"/>
      <c r="V45" s="218"/>
      <c r="W45" s="219"/>
      <c r="X45" s="288"/>
      <c r="Y45" s="289"/>
      <c r="Z45" s="290"/>
      <c r="AA45" s="217"/>
      <c r="AB45" s="218"/>
      <c r="AC45" s="219"/>
      <c r="AD45" s="364">
        <f>(L45-O45)*1+O45*1.4+U45*2</f>
        <v>0</v>
      </c>
      <c r="AE45" s="246"/>
      <c r="AF45" s="247"/>
    </row>
    <row r="46" spans="2:32" ht="14.25" customHeight="1">
      <c r="B46" s="163" t="s">
        <v>110</v>
      </c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5"/>
    </row>
    <row r="47" spans="2:32" ht="14.25" customHeight="1">
      <c r="B47" s="461" t="s">
        <v>144</v>
      </c>
      <c r="C47" s="462"/>
      <c r="D47" s="462"/>
      <c r="E47" s="462"/>
      <c r="F47" s="462"/>
      <c r="G47" s="462"/>
      <c r="H47" s="462"/>
      <c r="I47" s="462"/>
      <c r="J47" s="157"/>
      <c r="K47" s="159"/>
      <c r="L47" s="285"/>
      <c r="M47" s="218"/>
      <c r="N47" s="219"/>
      <c r="O47" s="285"/>
      <c r="P47" s="218"/>
      <c r="Q47" s="219"/>
      <c r="R47" s="285"/>
      <c r="S47" s="381"/>
      <c r="T47" s="382"/>
      <c r="U47" s="285"/>
      <c r="V47" s="218"/>
      <c r="W47" s="219"/>
      <c r="X47" s="288"/>
      <c r="Y47" s="289"/>
      <c r="Z47" s="290"/>
      <c r="AA47" s="217"/>
      <c r="AB47" s="218"/>
      <c r="AC47" s="219"/>
      <c r="AD47" s="364">
        <f>(L47-O47)*1+O47*1.4+U47*2</f>
        <v>0</v>
      </c>
      <c r="AE47" s="246"/>
      <c r="AF47" s="247"/>
    </row>
    <row r="48" spans="2:32" ht="14.25" customHeight="1">
      <c r="B48" s="461" t="s">
        <v>145</v>
      </c>
      <c r="C48" s="462"/>
      <c r="D48" s="462"/>
      <c r="E48" s="462"/>
      <c r="F48" s="462"/>
      <c r="G48" s="462"/>
      <c r="H48" s="462"/>
      <c r="I48" s="462"/>
      <c r="J48" s="157"/>
      <c r="K48" s="159"/>
      <c r="L48" s="285"/>
      <c r="M48" s="218"/>
      <c r="N48" s="219"/>
      <c r="O48" s="285"/>
      <c r="P48" s="218"/>
      <c r="Q48" s="219"/>
      <c r="R48" s="285"/>
      <c r="S48" s="381"/>
      <c r="T48" s="382"/>
      <c r="U48" s="285"/>
      <c r="V48" s="218"/>
      <c r="W48" s="219"/>
      <c r="X48" s="288"/>
      <c r="Y48" s="289"/>
      <c r="Z48" s="290"/>
      <c r="AA48" s="217"/>
      <c r="AB48" s="218"/>
      <c r="AC48" s="219"/>
      <c r="AD48" s="364">
        <f>(L48-O48)*1+O48*1.4+U48*2</f>
        <v>0</v>
      </c>
      <c r="AE48" s="246"/>
      <c r="AF48" s="247"/>
    </row>
    <row r="49" spans="2:32" ht="14.25" customHeight="1">
      <c r="B49" s="461" t="s">
        <v>146</v>
      </c>
      <c r="C49" s="462"/>
      <c r="D49" s="462"/>
      <c r="E49" s="462"/>
      <c r="F49" s="462"/>
      <c r="G49" s="462"/>
      <c r="H49" s="462"/>
      <c r="I49" s="462"/>
      <c r="J49" s="462"/>
      <c r="K49" s="463"/>
      <c r="L49" s="285"/>
      <c r="M49" s="218"/>
      <c r="N49" s="219"/>
      <c r="O49" s="285"/>
      <c r="P49" s="218"/>
      <c r="Q49" s="219"/>
      <c r="R49" s="285"/>
      <c r="S49" s="381"/>
      <c r="T49" s="382"/>
      <c r="U49" s="285"/>
      <c r="V49" s="218"/>
      <c r="W49" s="219"/>
      <c r="X49" s="288"/>
      <c r="Y49" s="289"/>
      <c r="Z49" s="290"/>
      <c r="AA49" s="217"/>
      <c r="AB49" s="218"/>
      <c r="AC49" s="219"/>
      <c r="AD49" s="364">
        <f>(L49-O49)*1+O49*1.4+U49*2</f>
        <v>0</v>
      </c>
      <c r="AE49" s="246"/>
      <c r="AF49" s="247"/>
    </row>
    <row r="50" spans="2:32" ht="15" customHeight="1">
      <c r="B50" s="461" t="s">
        <v>147</v>
      </c>
      <c r="C50" s="462"/>
      <c r="D50" s="462"/>
      <c r="E50" s="462"/>
      <c r="F50" s="462"/>
      <c r="G50" s="462"/>
      <c r="H50" s="462"/>
      <c r="I50" s="462"/>
      <c r="J50" s="462"/>
      <c r="K50" s="463"/>
      <c r="L50" s="285"/>
      <c r="M50" s="218"/>
      <c r="N50" s="219"/>
      <c r="O50" s="285"/>
      <c r="P50" s="218"/>
      <c r="Q50" s="219"/>
      <c r="R50" s="285"/>
      <c r="S50" s="381"/>
      <c r="T50" s="382"/>
      <c r="U50" s="285"/>
      <c r="V50" s="218"/>
      <c r="W50" s="219"/>
      <c r="X50" s="288"/>
      <c r="Y50" s="383"/>
      <c r="Z50" s="384"/>
      <c r="AA50" s="217"/>
      <c r="AB50" s="218"/>
      <c r="AC50" s="219"/>
      <c r="AD50" s="364">
        <f t="shared" ref="AD50:AD56" si="2">(L50-O50)*1+O50*1.4+U50*2</f>
        <v>0</v>
      </c>
      <c r="AE50" s="246"/>
      <c r="AF50" s="247"/>
    </row>
    <row r="51" spans="2:32" ht="15" customHeight="1">
      <c r="B51" s="461" t="s">
        <v>148</v>
      </c>
      <c r="C51" s="462"/>
      <c r="D51" s="462"/>
      <c r="E51" s="462"/>
      <c r="F51" s="462"/>
      <c r="G51" s="462"/>
      <c r="H51" s="462"/>
      <c r="I51" s="462"/>
      <c r="J51" s="157"/>
      <c r="K51" s="171"/>
      <c r="L51" s="285"/>
      <c r="M51" s="218"/>
      <c r="N51" s="219"/>
      <c r="O51" s="285"/>
      <c r="P51" s="218"/>
      <c r="Q51" s="219"/>
      <c r="R51" s="217"/>
      <c r="S51" s="218"/>
      <c r="T51" s="219"/>
      <c r="U51" s="285"/>
      <c r="V51" s="218"/>
      <c r="W51" s="219"/>
      <c r="X51" s="288"/>
      <c r="Y51" s="383"/>
      <c r="Z51" s="384"/>
      <c r="AA51" s="314"/>
      <c r="AB51" s="315"/>
      <c r="AC51" s="316"/>
      <c r="AD51" s="364">
        <f t="shared" si="2"/>
        <v>0</v>
      </c>
      <c r="AE51" s="246"/>
      <c r="AF51" s="247"/>
    </row>
    <row r="52" spans="2:32" ht="9" customHeight="1">
      <c r="B52" s="348" t="s">
        <v>264</v>
      </c>
      <c r="C52" s="349"/>
      <c r="D52" s="349"/>
      <c r="E52" s="349"/>
      <c r="F52" s="349"/>
      <c r="G52" s="349"/>
      <c r="H52" s="349"/>
      <c r="I52" s="349"/>
      <c r="J52" s="349"/>
      <c r="K52" s="350"/>
      <c r="L52" s="314"/>
      <c r="M52" s="315"/>
      <c r="N52" s="316"/>
      <c r="O52" s="314"/>
      <c r="P52" s="315"/>
      <c r="Q52" s="316"/>
      <c r="R52" s="314"/>
      <c r="S52" s="315"/>
      <c r="T52" s="316"/>
      <c r="U52" s="314"/>
      <c r="V52" s="315"/>
      <c r="W52" s="316"/>
      <c r="X52" s="300"/>
      <c r="Y52" s="301"/>
      <c r="Z52" s="302"/>
      <c r="AA52" s="314"/>
      <c r="AB52" s="315"/>
      <c r="AC52" s="316"/>
      <c r="AD52" s="398">
        <f t="shared" si="2"/>
        <v>0</v>
      </c>
      <c r="AE52" s="399"/>
      <c r="AF52" s="400"/>
    </row>
    <row r="53" spans="2:32" ht="9" customHeight="1">
      <c r="B53" s="458" t="s">
        <v>265</v>
      </c>
      <c r="C53" s="459"/>
      <c r="D53" s="459"/>
      <c r="E53" s="459"/>
      <c r="F53" s="459"/>
      <c r="G53" s="459"/>
      <c r="H53" s="459"/>
      <c r="I53" s="459"/>
      <c r="J53" s="459"/>
      <c r="K53" s="460"/>
      <c r="L53" s="449"/>
      <c r="M53" s="450"/>
      <c r="N53" s="451"/>
      <c r="O53" s="449"/>
      <c r="P53" s="450"/>
      <c r="Q53" s="451"/>
      <c r="R53" s="449"/>
      <c r="S53" s="450"/>
      <c r="T53" s="451"/>
      <c r="U53" s="449"/>
      <c r="V53" s="450"/>
      <c r="W53" s="451"/>
      <c r="X53" s="446"/>
      <c r="Y53" s="447"/>
      <c r="Z53" s="448"/>
      <c r="AA53" s="449"/>
      <c r="AB53" s="450"/>
      <c r="AC53" s="451"/>
      <c r="AD53" s="401"/>
      <c r="AE53" s="402"/>
      <c r="AF53" s="403"/>
    </row>
    <row r="54" spans="2:32" ht="15" customHeight="1">
      <c r="B54" s="461" t="s">
        <v>149</v>
      </c>
      <c r="C54" s="462"/>
      <c r="D54" s="462"/>
      <c r="E54" s="462"/>
      <c r="F54" s="462"/>
      <c r="G54" s="462"/>
      <c r="H54" s="462"/>
      <c r="I54" s="462"/>
      <c r="J54" s="157"/>
      <c r="K54" s="170"/>
      <c r="L54" s="285"/>
      <c r="M54" s="218"/>
      <c r="N54" s="219"/>
      <c r="O54" s="285"/>
      <c r="P54" s="218"/>
      <c r="Q54" s="219"/>
      <c r="R54" s="285"/>
      <c r="S54" s="381"/>
      <c r="T54" s="382"/>
      <c r="U54" s="285"/>
      <c r="V54" s="218"/>
      <c r="W54" s="219"/>
      <c r="X54" s="288"/>
      <c r="Y54" s="383"/>
      <c r="Z54" s="384"/>
      <c r="AA54" s="217"/>
      <c r="AB54" s="218"/>
      <c r="AC54" s="219"/>
      <c r="AD54" s="364">
        <f t="shared" si="2"/>
        <v>0</v>
      </c>
      <c r="AE54" s="246"/>
      <c r="AF54" s="247"/>
    </row>
    <row r="55" spans="2:32" ht="15" customHeight="1">
      <c r="B55" s="453" t="s">
        <v>169</v>
      </c>
      <c r="C55" s="454"/>
      <c r="D55" s="454"/>
      <c r="E55" s="454"/>
      <c r="F55" s="454"/>
      <c r="G55" s="454"/>
      <c r="H55" s="454"/>
      <c r="I55" s="454"/>
      <c r="J55" s="454"/>
      <c r="K55" s="455"/>
      <c r="L55" s="285"/>
      <c r="M55" s="218"/>
      <c r="N55" s="219"/>
      <c r="O55" s="285"/>
      <c r="P55" s="218"/>
      <c r="Q55" s="219"/>
      <c r="R55" s="285"/>
      <c r="S55" s="381"/>
      <c r="T55" s="382"/>
      <c r="U55" s="285"/>
      <c r="V55" s="218"/>
      <c r="W55" s="219"/>
      <c r="X55" s="288"/>
      <c r="Y55" s="383"/>
      <c r="Z55" s="384"/>
      <c r="AA55" s="217"/>
      <c r="AB55" s="218"/>
      <c r="AC55" s="219"/>
      <c r="AD55" s="364">
        <f t="shared" si="2"/>
        <v>0</v>
      </c>
      <c r="AE55" s="246"/>
      <c r="AF55" s="247"/>
    </row>
    <row r="56" spans="2:32" ht="9" customHeight="1">
      <c r="B56" s="348" t="s">
        <v>150</v>
      </c>
      <c r="C56" s="349"/>
      <c r="D56" s="349"/>
      <c r="E56" s="349"/>
      <c r="F56" s="349"/>
      <c r="G56" s="349"/>
      <c r="H56" s="349"/>
      <c r="I56" s="349"/>
      <c r="J56" s="349"/>
      <c r="K56" s="350"/>
      <c r="L56" s="314"/>
      <c r="M56" s="315"/>
      <c r="N56" s="316"/>
      <c r="O56" s="314"/>
      <c r="P56" s="315"/>
      <c r="Q56" s="316"/>
      <c r="R56" s="294"/>
      <c r="S56" s="295"/>
      <c r="T56" s="296"/>
      <c r="U56" s="314"/>
      <c r="V56" s="315"/>
      <c r="W56" s="316"/>
      <c r="X56" s="300"/>
      <c r="Y56" s="301"/>
      <c r="Z56" s="302"/>
      <c r="AA56" s="314"/>
      <c r="AB56" s="315"/>
      <c r="AC56" s="316"/>
      <c r="AD56" s="398">
        <f t="shared" si="2"/>
        <v>0</v>
      </c>
      <c r="AE56" s="399"/>
      <c r="AF56" s="400"/>
    </row>
    <row r="57" spans="2:32" ht="9" customHeight="1">
      <c r="B57" s="456" t="s">
        <v>323</v>
      </c>
      <c r="C57" s="457"/>
      <c r="D57" s="457"/>
      <c r="E57" s="457"/>
      <c r="F57" s="457"/>
      <c r="G57" s="457"/>
      <c r="H57" s="457"/>
      <c r="I57" s="457"/>
      <c r="J57" s="173"/>
      <c r="K57" s="172"/>
      <c r="L57" s="449"/>
      <c r="M57" s="450"/>
      <c r="N57" s="451"/>
      <c r="O57" s="449"/>
      <c r="P57" s="450"/>
      <c r="Q57" s="451"/>
      <c r="R57" s="297"/>
      <c r="S57" s="298"/>
      <c r="T57" s="299"/>
      <c r="U57" s="449"/>
      <c r="V57" s="450"/>
      <c r="W57" s="451"/>
      <c r="X57" s="446"/>
      <c r="Y57" s="447"/>
      <c r="Z57" s="448"/>
      <c r="AA57" s="449"/>
      <c r="AB57" s="450"/>
      <c r="AC57" s="451"/>
      <c r="AD57" s="401"/>
      <c r="AE57" s="402"/>
      <c r="AF57" s="403"/>
    </row>
    <row r="58" spans="2:32">
      <c r="R58" s="431"/>
      <c r="S58" s="431"/>
      <c r="T58" s="431"/>
      <c r="U58" s="431"/>
      <c r="V58" s="19"/>
      <c r="W58" s="19"/>
      <c r="X58" s="19"/>
      <c r="Y58" s="19"/>
      <c r="AA58" s="431"/>
      <c r="AB58" s="431"/>
      <c r="AC58" s="431"/>
      <c r="AD58" s="431"/>
      <c r="AE58" s="19"/>
      <c r="AF58" s="19"/>
    </row>
  </sheetData>
  <sheetProtection algorithmName="SHA-512" hashValue="Ysuca6H72ETn3IW9InRxITAHM+yFaAZwviAwJiW013HhqBzGEFab0yqoRl37N5PYj9egGx8fTavCfHVBPY5Q+w==" saltValue="jqc4LXV1gSqhsipYke5MUw==" spinCount="100000" sheet="1"/>
  <protectedRanges>
    <protectedRange sqref="C7:AE8" name="範囲2"/>
    <protectedRange sqref="L16:N30 AA16:AC30 AA32:AC37 AA39:AC40 AA42:AC45 AA47:AC57 R16:W30 L47:W57 L42:W45 L39:W40 L32:W37" name="範囲1"/>
    <protectedRange sqref="E10:O10" name="範囲2_1"/>
  </protectedRanges>
  <mergeCells count="306">
    <mergeCell ref="C7:AE8"/>
    <mergeCell ref="B10:D10"/>
    <mergeCell ref="E10:O10"/>
    <mergeCell ref="B13:K14"/>
    <mergeCell ref="L13:T13"/>
    <mergeCell ref="U13:AC13"/>
    <mergeCell ref="AD13:AF13"/>
    <mergeCell ref="L14:N14"/>
    <mergeCell ref="O14:Q14"/>
    <mergeCell ref="R14:T14"/>
    <mergeCell ref="U14:W14"/>
    <mergeCell ref="X14:Z14"/>
    <mergeCell ref="AA14:AC14"/>
    <mergeCell ref="AD14:AF14"/>
    <mergeCell ref="B16:I16"/>
    <mergeCell ref="L16:N16"/>
    <mergeCell ref="O16:Q16"/>
    <mergeCell ref="R16:T16"/>
    <mergeCell ref="U16:W16"/>
    <mergeCell ref="X16:Z16"/>
    <mergeCell ref="AA16:AC16"/>
    <mergeCell ref="AD16:AF16"/>
    <mergeCell ref="B17:I17"/>
    <mergeCell ref="L17:N17"/>
    <mergeCell ref="O17:Q17"/>
    <mergeCell ref="R17:T17"/>
    <mergeCell ref="U17:W17"/>
    <mergeCell ref="X17:Z17"/>
    <mergeCell ref="AA17:AC17"/>
    <mergeCell ref="AD17:AF17"/>
    <mergeCell ref="AA18:AC18"/>
    <mergeCell ref="AD18:AF18"/>
    <mergeCell ref="B19:I19"/>
    <mergeCell ref="L19:N19"/>
    <mergeCell ref="O19:Q19"/>
    <mergeCell ref="R19:T19"/>
    <mergeCell ref="U19:W19"/>
    <mergeCell ref="X19:Z19"/>
    <mergeCell ref="AA19:AC19"/>
    <mergeCell ref="AD19:AF19"/>
    <mergeCell ref="B18:I18"/>
    <mergeCell ref="L18:N18"/>
    <mergeCell ref="O18:Q18"/>
    <mergeCell ref="R18:T18"/>
    <mergeCell ref="U18:W18"/>
    <mergeCell ref="X18:Z18"/>
    <mergeCell ref="AA20:AC20"/>
    <mergeCell ref="AD20:AF20"/>
    <mergeCell ref="B21:I21"/>
    <mergeCell ref="L21:N21"/>
    <mergeCell ref="O21:Q21"/>
    <mergeCell ref="R21:T21"/>
    <mergeCell ref="U21:W21"/>
    <mergeCell ref="X21:Z21"/>
    <mergeCell ref="AA21:AC21"/>
    <mergeCell ref="AD21:AF21"/>
    <mergeCell ref="B20:I20"/>
    <mergeCell ref="L20:N20"/>
    <mergeCell ref="O20:Q20"/>
    <mergeCell ref="R20:T20"/>
    <mergeCell ref="U20:W20"/>
    <mergeCell ref="X20:Z20"/>
    <mergeCell ref="AA22:AC22"/>
    <mergeCell ref="AD22:AF22"/>
    <mergeCell ref="B23:I23"/>
    <mergeCell ref="L23:N23"/>
    <mergeCell ref="O23:Q23"/>
    <mergeCell ref="R23:T23"/>
    <mergeCell ref="U23:W23"/>
    <mergeCell ref="X23:Z23"/>
    <mergeCell ref="AA23:AC23"/>
    <mergeCell ref="AD23:AF23"/>
    <mergeCell ref="B22:I22"/>
    <mergeCell ref="L22:N22"/>
    <mergeCell ref="O22:Q22"/>
    <mergeCell ref="R22:T22"/>
    <mergeCell ref="U22:W22"/>
    <mergeCell ref="X22:Z22"/>
    <mergeCell ref="AA24:AC24"/>
    <mergeCell ref="AD24:AF24"/>
    <mergeCell ref="B25:I25"/>
    <mergeCell ref="L25:N25"/>
    <mergeCell ref="O25:Q25"/>
    <mergeCell ref="R25:T25"/>
    <mergeCell ref="U25:W25"/>
    <mergeCell ref="X25:Z25"/>
    <mergeCell ref="AA25:AC25"/>
    <mergeCell ref="AD25:AF25"/>
    <mergeCell ref="B24:K24"/>
    <mergeCell ref="L24:N24"/>
    <mergeCell ref="O24:Q24"/>
    <mergeCell ref="R24:T24"/>
    <mergeCell ref="U24:W24"/>
    <mergeCell ref="X24:Z24"/>
    <mergeCell ref="AA26:AC26"/>
    <mergeCell ref="AD26:AF26"/>
    <mergeCell ref="B27:I27"/>
    <mergeCell ref="L27:N27"/>
    <mergeCell ref="O27:Q27"/>
    <mergeCell ref="R27:T27"/>
    <mergeCell ref="U27:W27"/>
    <mergeCell ref="X27:Z27"/>
    <mergeCell ref="AA27:AC27"/>
    <mergeCell ref="AD27:AF27"/>
    <mergeCell ref="B26:K26"/>
    <mergeCell ref="L26:N26"/>
    <mergeCell ref="O26:Q26"/>
    <mergeCell ref="R26:T26"/>
    <mergeCell ref="U26:W26"/>
    <mergeCell ref="X26:Z26"/>
    <mergeCell ref="AA28:AC28"/>
    <mergeCell ref="AD28:AF28"/>
    <mergeCell ref="B29:I29"/>
    <mergeCell ref="L29:N29"/>
    <mergeCell ref="O29:Q29"/>
    <mergeCell ref="R29:T29"/>
    <mergeCell ref="U29:W29"/>
    <mergeCell ref="X29:Z29"/>
    <mergeCell ref="AA29:AC29"/>
    <mergeCell ref="AD29:AF29"/>
    <mergeCell ref="B28:I28"/>
    <mergeCell ref="L28:N28"/>
    <mergeCell ref="O28:Q28"/>
    <mergeCell ref="R28:T28"/>
    <mergeCell ref="U28:W28"/>
    <mergeCell ref="X28:Z28"/>
    <mergeCell ref="AA30:AC30"/>
    <mergeCell ref="AD30:AF30"/>
    <mergeCell ref="B32:I32"/>
    <mergeCell ref="L32:N32"/>
    <mergeCell ref="O32:Q32"/>
    <mergeCell ref="R32:T32"/>
    <mergeCell ref="U32:W32"/>
    <mergeCell ref="X32:Z32"/>
    <mergeCell ref="AA32:AC32"/>
    <mergeCell ref="AD32:AF32"/>
    <mergeCell ref="B30:I30"/>
    <mergeCell ref="L30:N30"/>
    <mergeCell ref="O30:Q30"/>
    <mergeCell ref="R30:T30"/>
    <mergeCell ref="U30:W30"/>
    <mergeCell ref="X30:Z30"/>
    <mergeCell ref="AA33:AC33"/>
    <mergeCell ref="AD33:AF33"/>
    <mergeCell ref="B34:I34"/>
    <mergeCell ref="L34:N34"/>
    <mergeCell ref="O34:Q34"/>
    <mergeCell ref="R34:T34"/>
    <mergeCell ref="U34:W34"/>
    <mergeCell ref="X34:Z34"/>
    <mergeCell ref="AA34:AC34"/>
    <mergeCell ref="AD34:AF34"/>
    <mergeCell ref="B33:I33"/>
    <mergeCell ref="L33:N33"/>
    <mergeCell ref="O33:Q33"/>
    <mergeCell ref="R33:T33"/>
    <mergeCell ref="U33:W33"/>
    <mergeCell ref="X33:Z33"/>
    <mergeCell ref="AA35:AC35"/>
    <mergeCell ref="AD35:AF35"/>
    <mergeCell ref="B36:I36"/>
    <mergeCell ref="L36:N36"/>
    <mergeCell ref="O36:Q36"/>
    <mergeCell ref="R36:T36"/>
    <mergeCell ref="U36:W36"/>
    <mergeCell ref="X36:Z36"/>
    <mergeCell ref="AA36:AC36"/>
    <mergeCell ref="AD36:AF36"/>
    <mergeCell ref="B35:I35"/>
    <mergeCell ref="L35:N35"/>
    <mergeCell ref="O35:Q35"/>
    <mergeCell ref="R35:T35"/>
    <mergeCell ref="U35:W35"/>
    <mergeCell ref="X35:Z35"/>
    <mergeCell ref="AA37:AC37"/>
    <mergeCell ref="AD37:AF37"/>
    <mergeCell ref="B39:I39"/>
    <mergeCell ref="L39:N39"/>
    <mergeCell ref="O39:Q39"/>
    <mergeCell ref="R39:T39"/>
    <mergeCell ref="U39:W39"/>
    <mergeCell ref="X39:Z39"/>
    <mergeCell ref="AA39:AC39"/>
    <mergeCell ref="AD39:AF39"/>
    <mergeCell ref="B37:I37"/>
    <mergeCell ref="L37:N37"/>
    <mergeCell ref="O37:Q37"/>
    <mergeCell ref="R37:T37"/>
    <mergeCell ref="U37:W37"/>
    <mergeCell ref="X37:Z37"/>
    <mergeCell ref="AA40:AC40"/>
    <mergeCell ref="AD40:AF40"/>
    <mergeCell ref="B42:I42"/>
    <mergeCell ref="L42:N42"/>
    <mergeCell ref="O42:Q42"/>
    <mergeCell ref="R42:T42"/>
    <mergeCell ref="U42:W42"/>
    <mergeCell ref="X42:Z42"/>
    <mergeCell ref="AA42:AC42"/>
    <mergeCell ref="AD42:AF42"/>
    <mergeCell ref="B40:I40"/>
    <mergeCell ref="L40:N40"/>
    <mergeCell ref="O40:Q40"/>
    <mergeCell ref="R40:T40"/>
    <mergeCell ref="U40:W40"/>
    <mergeCell ref="X40:Z40"/>
    <mergeCell ref="AA43:AC43"/>
    <mergeCell ref="AD43:AF43"/>
    <mergeCell ref="B44:K44"/>
    <mergeCell ref="L44:N44"/>
    <mergeCell ref="O44:Q44"/>
    <mergeCell ref="R44:T44"/>
    <mergeCell ref="U44:W44"/>
    <mergeCell ref="X44:Z44"/>
    <mergeCell ref="AA44:AC44"/>
    <mergeCell ref="AD44:AF44"/>
    <mergeCell ref="B43:I43"/>
    <mergeCell ref="L43:N43"/>
    <mergeCell ref="O43:Q43"/>
    <mergeCell ref="R43:T43"/>
    <mergeCell ref="U43:W43"/>
    <mergeCell ref="X43:Z43"/>
    <mergeCell ref="AA45:AC45"/>
    <mergeCell ref="AD45:AF45"/>
    <mergeCell ref="B47:I47"/>
    <mergeCell ref="L47:N47"/>
    <mergeCell ref="O47:Q47"/>
    <mergeCell ref="R47:T47"/>
    <mergeCell ref="U47:W47"/>
    <mergeCell ref="X47:Z47"/>
    <mergeCell ref="AA47:AC47"/>
    <mergeCell ref="AD47:AF47"/>
    <mergeCell ref="B45:I45"/>
    <mergeCell ref="L45:N45"/>
    <mergeCell ref="O45:Q45"/>
    <mergeCell ref="R45:T45"/>
    <mergeCell ref="U45:W45"/>
    <mergeCell ref="X45:Z45"/>
    <mergeCell ref="AA48:AC48"/>
    <mergeCell ref="AD48:AF48"/>
    <mergeCell ref="B49:K49"/>
    <mergeCell ref="L49:N49"/>
    <mergeCell ref="O49:Q49"/>
    <mergeCell ref="R49:T49"/>
    <mergeCell ref="U49:W49"/>
    <mergeCell ref="X49:Z49"/>
    <mergeCell ref="AA49:AC49"/>
    <mergeCell ref="AD49:AF49"/>
    <mergeCell ref="B48:I48"/>
    <mergeCell ref="L48:N48"/>
    <mergeCell ref="O48:Q48"/>
    <mergeCell ref="R48:T48"/>
    <mergeCell ref="U48:W48"/>
    <mergeCell ref="X48:Z48"/>
    <mergeCell ref="AA50:AC50"/>
    <mergeCell ref="AD50:AF50"/>
    <mergeCell ref="B51:I51"/>
    <mergeCell ref="L51:N51"/>
    <mergeCell ref="O51:Q51"/>
    <mergeCell ref="R51:T51"/>
    <mergeCell ref="U51:W51"/>
    <mergeCell ref="X51:Z51"/>
    <mergeCell ref="AA51:AC51"/>
    <mergeCell ref="AD51:AF51"/>
    <mergeCell ref="B50:K50"/>
    <mergeCell ref="L50:N50"/>
    <mergeCell ref="O50:Q50"/>
    <mergeCell ref="R50:T50"/>
    <mergeCell ref="U50:W50"/>
    <mergeCell ref="X50:Z50"/>
    <mergeCell ref="AA52:AC53"/>
    <mergeCell ref="AD52:AF53"/>
    <mergeCell ref="B53:K53"/>
    <mergeCell ref="B54:I54"/>
    <mergeCell ref="L54:N54"/>
    <mergeCell ref="O54:Q54"/>
    <mergeCell ref="R54:T54"/>
    <mergeCell ref="U54:W54"/>
    <mergeCell ref="X54:Z54"/>
    <mergeCell ref="AA54:AC54"/>
    <mergeCell ref="B52:K52"/>
    <mergeCell ref="L52:N53"/>
    <mergeCell ref="O52:Q53"/>
    <mergeCell ref="R52:T53"/>
    <mergeCell ref="U52:W53"/>
    <mergeCell ref="X52:Z53"/>
    <mergeCell ref="AD54:AF54"/>
    <mergeCell ref="R58:U58"/>
    <mergeCell ref="AA58:AD58"/>
    <mergeCell ref="B56:K56"/>
    <mergeCell ref="L56:N57"/>
    <mergeCell ref="O56:Q57"/>
    <mergeCell ref="R56:T57"/>
    <mergeCell ref="U56:W57"/>
    <mergeCell ref="X56:Z57"/>
    <mergeCell ref="B55:K55"/>
    <mergeCell ref="L55:N55"/>
    <mergeCell ref="O55:Q55"/>
    <mergeCell ref="R55:T55"/>
    <mergeCell ref="U55:W55"/>
    <mergeCell ref="X55:Z55"/>
    <mergeCell ref="AA55:AC55"/>
    <mergeCell ref="AD55:AF55"/>
    <mergeCell ref="AA56:AC57"/>
    <mergeCell ref="AD56:AF57"/>
    <mergeCell ref="B57:I57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FDE5-65DE-43DE-AE1A-71A5EED5F544}">
  <sheetPr>
    <pageSetUpPr fitToPage="1"/>
  </sheetPr>
  <dimension ref="A1:AI49"/>
  <sheetViews>
    <sheetView showGridLines="0" showZeros="0" zoomScaleNormal="100" workbookViewId="0">
      <selection activeCell="C7" sqref="C7:AE8"/>
    </sheetView>
  </sheetViews>
  <sheetFormatPr defaultColWidth="9" defaultRowHeight="13.5"/>
  <cols>
    <col min="1" max="1" width="1.875" style="21" customWidth="1"/>
    <col min="2" max="10" width="3" style="21" customWidth="1"/>
    <col min="11" max="11" width="5.375" style="21" customWidth="1"/>
    <col min="12" max="19" width="2.5" style="21" customWidth="1"/>
    <col min="20" max="23" width="2.5" style="1" customWidth="1"/>
    <col min="24" max="25" width="2.5" style="21" customWidth="1"/>
    <col min="26" max="34" width="2.5" style="1" customWidth="1"/>
    <col min="35" max="35" width="2.25" style="1" customWidth="1"/>
    <col min="36" max="16384" width="9" style="1"/>
  </cols>
  <sheetData>
    <row r="1" spans="1:33" s="2" customFormat="1" ht="12" customHeight="1">
      <c r="A1" s="123" t="s">
        <v>9</v>
      </c>
      <c r="B1" s="123"/>
      <c r="C1" s="123"/>
      <c r="D1" s="123"/>
      <c r="E1" s="123"/>
      <c r="F1" s="124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5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6"/>
      <c r="AG1" s="128" t="s">
        <v>191</v>
      </c>
    </row>
    <row r="2" spans="1:33" ht="12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7" t="s">
        <v>193</v>
      </c>
    </row>
    <row r="3" spans="1:33" ht="12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130"/>
    </row>
    <row r="4" spans="1:33" ht="12" customHeight="1">
      <c r="A4" s="53"/>
      <c r="B4" s="131" t="s">
        <v>274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130"/>
    </row>
    <row r="5" spans="1:33" ht="12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130"/>
    </row>
    <row r="6" spans="1:33" ht="9" customHeigh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30"/>
      <c r="X6" s="53"/>
      <c r="Y6" s="130"/>
    </row>
    <row r="7" spans="1:33" ht="15" customHeight="1">
      <c r="B7" s="53"/>
      <c r="C7" s="351" t="s">
        <v>214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3"/>
      <c r="AF7"/>
    </row>
    <row r="8" spans="1:33" ht="15" customHeight="1">
      <c r="B8" s="53"/>
      <c r="C8" s="354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6"/>
      <c r="AF8"/>
    </row>
    <row r="9" spans="1:33" ht="11.25" customHeight="1">
      <c r="B9" s="53"/>
      <c r="C9" s="53"/>
      <c r="D9" s="53"/>
      <c r="E9" s="53"/>
      <c r="F9" s="13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X9" s="53"/>
      <c r="Y9" s="53"/>
    </row>
    <row r="10" spans="1:33" ht="24" customHeight="1">
      <c r="B10" s="357" t="s">
        <v>34</v>
      </c>
      <c r="C10" s="358"/>
      <c r="D10" s="359"/>
      <c r="E10" s="388">
        <f>'１'!F14</f>
        <v>0</v>
      </c>
      <c r="F10" s="389"/>
      <c r="G10" s="389"/>
      <c r="H10" s="389"/>
      <c r="I10" s="389"/>
      <c r="J10" s="389"/>
      <c r="K10" s="389"/>
      <c r="L10" s="389"/>
      <c r="M10" s="389"/>
      <c r="N10" s="389"/>
      <c r="O10" s="390"/>
      <c r="P10" s="134"/>
      <c r="Q10" s="135"/>
      <c r="R10" s="135"/>
      <c r="S10" s="53"/>
      <c r="X10" s="135"/>
      <c r="Y10" s="53"/>
      <c r="AD10" s="136"/>
    </row>
    <row r="11" spans="1:33" ht="9" customHeight="1">
      <c r="B11" s="58"/>
      <c r="C11" s="58"/>
      <c r="D11" s="58"/>
      <c r="E11" s="53"/>
      <c r="F11" s="13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X11" s="53"/>
      <c r="Y11" s="53"/>
    </row>
    <row r="12" spans="1:33" ht="10.5" customHeight="1">
      <c r="B12" s="53"/>
      <c r="C12" s="53"/>
      <c r="D12" s="53"/>
      <c r="E12" s="53"/>
      <c r="F12" s="13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X12" s="53"/>
      <c r="Y12" s="53"/>
    </row>
    <row r="13" spans="1:33" ht="15" customHeight="1">
      <c r="B13" s="360"/>
      <c r="C13" s="391"/>
      <c r="D13" s="391"/>
      <c r="E13" s="391"/>
      <c r="F13" s="391"/>
      <c r="G13" s="391"/>
      <c r="H13" s="391"/>
      <c r="I13" s="391"/>
      <c r="J13" s="391"/>
      <c r="K13" s="392"/>
      <c r="L13" s="364" t="s">
        <v>11</v>
      </c>
      <c r="M13" s="365"/>
      <c r="N13" s="365"/>
      <c r="O13" s="365"/>
      <c r="P13" s="365"/>
      <c r="Q13" s="365"/>
      <c r="R13" s="365"/>
      <c r="S13" s="365"/>
      <c r="T13" s="366"/>
      <c r="U13" s="365" t="s">
        <v>52</v>
      </c>
      <c r="V13" s="365"/>
      <c r="W13" s="365"/>
      <c r="X13" s="365"/>
      <c r="Y13" s="365"/>
      <c r="Z13" s="365"/>
      <c r="AA13" s="365"/>
      <c r="AB13" s="365"/>
      <c r="AC13" s="366"/>
      <c r="AD13" s="364" t="s">
        <v>30</v>
      </c>
      <c r="AE13" s="339"/>
      <c r="AF13" s="340"/>
    </row>
    <row r="14" spans="1:33" ht="22.5" customHeight="1">
      <c r="B14" s="393"/>
      <c r="C14" s="394"/>
      <c r="D14" s="394"/>
      <c r="E14" s="394"/>
      <c r="F14" s="394"/>
      <c r="G14" s="394"/>
      <c r="H14" s="394"/>
      <c r="I14" s="394"/>
      <c r="J14" s="394"/>
      <c r="K14" s="395"/>
      <c r="L14" s="369" t="s">
        <v>187</v>
      </c>
      <c r="M14" s="370"/>
      <c r="N14" s="371"/>
      <c r="O14" s="369" t="s">
        <v>188</v>
      </c>
      <c r="P14" s="370"/>
      <c r="Q14" s="371"/>
      <c r="R14" s="369" t="s">
        <v>66</v>
      </c>
      <c r="S14" s="370"/>
      <c r="T14" s="371"/>
      <c r="U14" s="369" t="s">
        <v>187</v>
      </c>
      <c r="V14" s="370"/>
      <c r="W14" s="371"/>
      <c r="X14" s="369" t="s">
        <v>188</v>
      </c>
      <c r="Y14" s="370"/>
      <c r="Z14" s="371"/>
      <c r="AA14" s="369" t="s">
        <v>66</v>
      </c>
      <c r="AB14" s="370"/>
      <c r="AC14" s="371"/>
      <c r="AD14" s="374" t="s">
        <v>67</v>
      </c>
      <c r="AE14" s="396"/>
      <c r="AF14" s="397"/>
    </row>
    <row r="15" spans="1:33" ht="16.5" customHeight="1">
      <c r="B15" s="163" t="s">
        <v>113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5"/>
    </row>
    <row r="16" spans="1:33" ht="16.5" customHeight="1">
      <c r="B16" s="461" t="s">
        <v>151</v>
      </c>
      <c r="C16" s="462"/>
      <c r="D16" s="462"/>
      <c r="E16" s="462"/>
      <c r="F16" s="462"/>
      <c r="G16" s="462"/>
      <c r="H16" s="462"/>
      <c r="I16" s="462"/>
      <c r="J16" s="462"/>
      <c r="K16" s="463"/>
      <c r="L16" s="285"/>
      <c r="M16" s="218"/>
      <c r="N16" s="219"/>
      <c r="O16" s="288"/>
      <c r="P16" s="289"/>
      <c r="Q16" s="290"/>
      <c r="R16" s="285"/>
      <c r="S16" s="381"/>
      <c r="T16" s="382"/>
      <c r="U16" s="285"/>
      <c r="V16" s="218"/>
      <c r="W16" s="219"/>
      <c r="X16" s="288"/>
      <c r="Y16" s="289"/>
      <c r="Z16" s="290"/>
      <c r="AA16" s="217"/>
      <c r="AB16" s="218"/>
      <c r="AC16" s="219"/>
      <c r="AD16" s="364">
        <f>L16+U16*2</f>
        <v>0</v>
      </c>
      <c r="AE16" s="246"/>
      <c r="AF16" s="247"/>
    </row>
    <row r="17" spans="2:32" ht="16.5" customHeight="1">
      <c r="B17" s="461" t="s">
        <v>152</v>
      </c>
      <c r="C17" s="462"/>
      <c r="D17" s="462"/>
      <c r="E17" s="462"/>
      <c r="F17" s="462"/>
      <c r="G17" s="462"/>
      <c r="H17" s="462"/>
      <c r="I17" s="462"/>
      <c r="J17" s="157"/>
      <c r="K17" s="159"/>
      <c r="L17" s="285"/>
      <c r="M17" s="218"/>
      <c r="N17" s="219"/>
      <c r="O17" s="288"/>
      <c r="P17" s="289"/>
      <c r="Q17" s="290"/>
      <c r="R17" s="285"/>
      <c r="S17" s="381"/>
      <c r="T17" s="382"/>
      <c r="U17" s="285"/>
      <c r="V17" s="218"/>
      <c r="W17" s="219"/>
      <c r="X17" s="288"/>
      <c r="Y17" s="289"/>
      <c r="Z17" s="290"/>
      <c r="AA17" s="217"/>
      <c r="AB17" s="218"/>
      <c r="AC17" s="219"/>
      <c r="AD17" s="364">
        <f t="shared" ref="AD17:AD26" si="0">L17+U17*2</f>
        <v>0</v>
      </c>
      <c r="AE17" s="246"/>
      <c r="AF17" s="247"/>
    </row>
    <row r="18" spans="2:32" ht="18" customHeight="1">
      <c r="B18" s="348" t="s">
        <v>324</v>
      </c>
      <c r="C18" s="349"/>
      <c r="D18" s="349"/>
      <c r="E18" s="349"/>
      <c r="F18" s="349"/>
      <c r="G18" s="349"/>
      <c r="H18" s="349"/>
      <c r="I18" s="349"/>
      <c r="J18" s="349"/>
      <c r="K18" s="350"/>
      <c r="L18" s="285"/>
      <c r="M18" s="218"/>
      <c r="N18" s="219"/>
      <c r="O18" s="300"/>
      <c r="P18" s="301"/>
      <c r="Q18" s="302"/>
      <c r="R18" s="294"/>
      <c r="S18" s="295"/>
      <c r="T18" s="296"/>
      <c r="U18" s="285"/>
      <c r="V18" s="218"/>
      <c r="W18" s="219"/>
      <c r="X18" s="300"/>
      <c r="Y18" s="301"/>
      <c r="Z18" s="302"/>
      <c r="AA18" s="294"/>
      <c r="AB18" s="295"/>
      <c r="AC18" s="296"/>
      <c r="AD18" s="364">
        <f t="shared" si="0"/>
        <v>0</v>
      </c>
      <c r="AE18" s="246"/>
      <c r="AF18" s="247"/>
    </row>
    <row r="19" spans="2:32" ht="18" customHeight="1">
      <c r="B19" s="461" t="s">
        <v>307</v>
      </c>
      <c r="C19" s="462"/>
      <c r="D19" s="462"/>
      <c r="E19" s="462"/>
      <c r="F19" s="462"/>
      <c r="G19" s="462"/>
      <c r="H19" s="462"/>
      <c r="I19" s="462"/>
      <c r="J19" s="462"/>
      <c r="K19" s="463"/>
      <c r="L19" s="285"/>
      <c r="M19" s="218"/>
      <c r="N19" s="219"/>
      <c r="O19" s="288"/>
      <c r="P19" s="477"/>
      <c r="Q19" s="478"/>
      <c r="R19" s="285"/>
      <c r="S19" s="381"/>
      <c r="T19" s="382"/>
      <c r="U19" s="285"/>
      <c r="V19" s="218"/>
      <c r="W19" s="219"/>
      <c r="X19" s="288"/>
      <c r="Y19" s="477"/>
      <c r="Z19" s="478"/>
      <c r="AA19" s="217"/>
      <c r="AB19" s="218"/>
      <c r="AC19" s="219"/>
      <c r="AD19" s="364">
        <f t="shared" si="0"/>
        <v>0</v>
      </c>
      <c r="AE19" s="246"/>
      <c r="AF19" s="247"/>
    </row>
    <row r="20" spans="2:32" ht="11.25" customHeight="1">
      <c r="B20" s="348" t="s">
        <v>308</v>
      </c>
      <c r="C20" s="349"/>
      <c r="D20" s="349"/>
      <c r="E20" s="349"/>
      <c r="F20" s="349"/>
      <c r="G20" s="349"/>
      <c r="H20" s="349"/>
      <c r="I20" s="349"/>
      <c r="J20" s="349"/>
      <c r="K20" s="350"/>
      <c r="L20" s="294"/>
      <c r="M20" s="295"/>
      <c r="N20" s="296"/>
      <c r="O20" s="300"/>
      <c r="P20" s="301"/>
      <c r="Q20" s="302"/>
      <c r="R20" s="294"/>
      <c r="S20" s="295"/>
      <c r="T20" s="296"/>
      <c r="U20" s="294"/>
      <c r="V20" s="295"/>
      <c r="W20" s="296"/>
      <c r="X20" s="300"/>
      <c r="Y20" s="301"/>
      <c r="Z20" s="302"/>
      <c r="AA20" s="314"/>
      <c r="AB20" s="315"/>
      <c r="AC20" s="316"/>
      <c r="AD20" s="398">
        <f t="shared" si="0"/>
        <v>0</v>
      </c>
      <c r="AE20" s="399"/>
      <c r="AF20" s="400"/>
    </row>
    <row r="21" spans="2:32" ht="9" customHeight="1">
      <c r="B21" s="456" t="s">
        <v>248</v>
      </c>
      <c r="C21" s="457"/>
      <c r="D21" s="457"/>
      <c r="E21" s="457"/>
      <c r="F21" s="457"/>
      <c r="G21" s="457"/>
      <c r="H21" s="457"/>
      <c r="I21" s="457"/>
      <c r="J21" s="457"/>
      <c r="K21" s="479"/>
      <c r="L21" s="297"/>
      <c r="M21" s="298"/>
      <c r="N21" s="299"/>
      <c r="O21" s="446"/>
      <c r="P21" s="447"/>
      <c r="Q21" s="448"/>
      <c r="R21" s="297"/>
      <c r="S21" s="298"/>
      <c r="T21" s="299"/>
      <c r="U21" s="297"/>
      <c r="V21" s="298"/>
      <c r="W21" s="299"/>
      <c r="X21" s="446"/>
      <c r="Y21" s="447"/>
      <c r="Z21" s="448"/>
      <c r="AA21" s="449"/>
      <c r="AB21" s="450"/>
      <c r="AC21" s="451"/>
      <c r="AD21" s="401"/>
      <c r="AE21" s="402"/>
      <c r="AF21" s="403"/>
    </row>
    <row r="22" spans="2:32" ht="11.25" customHeight="1">
      <c r="B22" s="348" t="s">
        <v>325</v>
      </c>
      <c r="C22" s="349"/>
      <c r="D22" s="349"/>
      <c r="E22" s="349"/>
      <c r="F22" s="349"/>
      <c r="G22" s="349"/>
      <c r="H22" s="349"/>
      <c r="I22" s="349"/>
      <c r="J22" s="349"/>
      <c r="K22" s="350"/>
      <c r="L22" s="294"/>
      <c r="M22" s="295"/>
      <c r="N22" s="296"/>
      <c r="O22" s="300"/>
      <c r="P22" s="301"/>
      <c r="Q22" s="302"/>
      <c r="R22" s="294"/>
      <c r="S22" s="295"/>
      <c r="T22" s="296"/>
      <c r="U22" s="294"/>
      <c r="V22" s="295"/>
      <c r="W22" s="296"/>
      <c r="X22" s="300"/>
      <c r="Y22" s="301"/>
      <c r="Z22" s="302"/>
      <c r="AA22" s="314"/>
      <c r="AB22" s="315"/>
      <c r="AC22" s="316"/>
      <c r="AD22" s="398">
        <f t="shared" si="0"/>
        <v>0</v>
      </c>
      <c r="AE22" s="399"/>
      <c r="AF22" s="400"/>
    </row>
    <row r="23" spans="2:32" ht="9" customHeight="1">
      <c r="B23" s="474" t="s">
        <v>326</v>
      </c>
      <c r="C23" s="475"/>
      <c r="D23" s="475"/>
      <c r="E23" s="475"/>
      <c r="F23" s="475"/>
      <c r="G23" s="475"/>
      <c r="H23" s="475"/>
      <c r="I23" s="475"/>
      <c r="J23" s="475"/>
      <c r="K23" s="476"/>
      <c r="L23" s="297"/>
      <c r="M23" s="298"/>
      <c r="N23" s="299"/>
      <c r="O23" s="446"/>
      <c r="P23" s="447"/>
      <c r="Q23" s="448"/>
      <c r="R23" s="297"/>
      <c r="S23" s="298"/>
      <c r="T23" s="299"/>
      <c r="U23" s="297"/>
      <c r="V23" s="298"/>
      <c r="W23" s="299"/>
      <c r="X23" s="446"/>
      <c r="Y23" s="447"/>
      <c r="Z23" s="448"/>
      <c r="AA23" s="449"/>
      <c r="AB23" s="450"/>
      <c r="AC23" s="451"/>
      <c r="AD23" s="401"/>
      <c r="AE23" s="402"/>
      <c r="AF23" s="403"/>
    </row>
    <row r="24" spans="2:32" ht="16.5" customHeight="1">
      <c r="B24" s="461" t="s">
        <v>309</v>
      </c>
      <c r="C24" s="462"/>
      <c r="D24" s="462"/>
      <c r="E24" s="462"/>
      <c r="F24" s="462"/>
      <c r="G24" s="462"/>
      <c r="H24" s="462"/>
      <c r="I24" s="462"/>
      <c r="J24" s="462"/>
      <c r="K24" s="463"/>
      <c r="L24" s="285"/>
      <c r="M24" s="218"/>
      <c r="N24" s="219"/>
      <c r="O24" s="288"/>
      <c r="P24" s="289"/>
      <c r="Q24" s="290"/>
      <c r="R24" s="285"/>
      <c r="S24" s="381"/>
      <c r="T24" s="382"/>
      <c r="U24" s="285"/>
      <c r="V24" s="218"/>
      <c r="W24" s="219"/>
      <c r="X24" s="288"/>
      <c r="Y24" s="289"/>
      <c r="Z24" s="290"/>
      <c r="AA24" s="217"/>
      <c r="AB24" s="218"/>
      <c r="AC24" s="219"/>
      <c r="AD24" s="364">
        <f t="shared" si="0"/>
        <v>0</v>
      </c>
      <c r="AE24" s="246"/>
      <c r="AF24" s="247"/>
    </row>
    <row r="25" spans="2:32" ht="16.5" customHeight="1">
      <c r="B25" s="461" t="s">
        <v>310</v>
      </c>
      <c r="C25" s="462"/>
      <c r="D25" s="462"/>
      <c r="E25" s="462"/>
      <c r="F25" s="462"/>
      <c r="G25" s="462"/>
      <c r="H25" s="462"/>
      <c r="I25" s="462"/>
      <c r="J25" s="462"/>
      <c r="K25" s="463"/>
      <c r="L25" s="285"/>
      <c r="M25" s="218"/>
      <c r="N25" s="219"/>
      <c r="O25" s="288"/>
      <c r="P25" s="289"/>
      <c r="Q25" s="290"/>
      <c r="R25" s="285"/>
      <c r="S25" s="381"/>
      <c r="T25" s="382"/>
      <c r="U25" s="285"/>
      <c r="V25" s="218"/>
      <c r="W25" s="219"/>
      <c r="X25" s="288"/>
      <c r="Y25" s="289"/>
      <c r="Z25" s="290"/>
      <c r="AA25" s="217"/>
      <c r="AB25" s="218"/>
      <c r="AC25" s="219"/>
      <c r="AD25" s="364">
        <f t="shared" si="0"/>
        <v>0</v>
      </c>
      <c r="AE25" s="246"/>
      <c r="AF25" s="247"/>
    </row>
    <row r="26" spans="2:32" ht="16.5" customHeight="1">
      <c r="B26" s="461" t="s">
        <v>311</v>
      </c>
      <c r="C26" s="462"/>
      <c r="D26" s="462"/>
      <c r="E26" s="462"/>
      <c r="F26" s="462"/>
      <c r="G26" s="462"/>
      <c r="H26" s="462"/>
      <c r="I26" s="462"/>
      <c r="J26" s="462"/>
      <c r="K26" s="463"/>
      <c r="L26" s="285"/>
      <c r="M26" s="218"/>
      <c r="N26" s="219"/>
      <c r="O26" s="288"/>
      <c r="P26" s="289"/>
      <c r="Q26" s="290"/>
      <c r="R26" s="285"/>
      <c r="S26" s="381"/>
      <c r="T26" s="382"/>
      <c r="U26" s="285"/>
      <c r="V26" s="218"/>
      <c r="W26" s="219"/>
      <c r="X26" s="288"/>
      <c r="Y26" s="289"/>
      <c r="Z26" s="290"/>
      <c r="AA26" s="217"/>
      <c r="AB26" s="218"/>
      <c r="AC26" s="219"/>
      <c r="AD26" s="364">
        <f t="shared" si="0"/>
        <v>0</v>
      </c>
      <c r="AE26" s="246"/>
      <c r="AF26" s="247"/>
    </row>
    <row r="27" spans="2:32" ht="16.5" customHeight="1">
      <c r="B27" s="163" t="s">
        <v>115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5"/>
    </row>
    <row r="28" spans="2:32" ht="16.5" customHeight="1">
      <c r="B28" s="461" t="s">
        <v>153</v>
      </c>
      <c r="C28" s="464"/>
      <c r="D28" s="464"/>
      <c r="E28" s="464"/>
      <c r="F28" s="464"/>
      <c r="G28" s="464"/>
      <c r="H28" s="464"/>
      <c r="I28" s="464"/>
      <c r="J28" s="162"/>
      <c r="K28" s="159"/>
      <c r="L28" s="285"/>
      <c r="M28" s="218"/>
      <c r="N28" s="219"/>
      <c r="O28" s="288"/>
      <c r="P28" s="289"/>
      <c r="Q28" s="290"/>
      <c r="R28" s="285"/>
      <c r="S28" s="381"/>
      <c r="T28" s="382"/>
      <c r="U28" s="285"/>
      <c r="V28" s="218"/>
      <c r="W28" s="219"/>
      <c r="X28" s="288"/>
      <c r="Y28" s="289"/>
      <c r="Z28" s="290"/>
      <c r="AA28" s="217"/>
      <c r="AB28" s="218"/>
      <c r="AC28" s="219"/>
      <c r="AD28" s="364">
        <f>L28+U28*2</f>
        <v>0</v>
      </c>
      <c r="AE28" s="246"/>
      <c r="AF28" s="247"/>
    </row>
    <row r="29" spans="2:32" ht="16.5" customHeight="1">
      <c r="B29" s="163" t="s">
        <v>154</v>
      </c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5"/>
    </row>
    <row r="30" spans="2:32" ht="18" customHeight="1">
      <c r="B30" s="471" t="s">
        <v>327</v>
      </c>
      <c r="C30" s="472"/>
      <c r="D30" s="472"/>
      <c r="E30" s="472"/>
      <c r="F30" s="472"/>
      <c r="G30" s="472"/>
      <c r="H30" s="472"/>
      <c r="I30" s="472"/>
      <c r="J30" s="472"/>
      <c r="K30" s="473"/>
      <c r="L30" s="285"/>
      <c r="M30" s="218"/>
      <c r="N30" s="219"/>
      <c r="O30" s="300"/>
      <c r="P30" s="301"/>
      <c r="Q30" s="302"/>
      <c r="R30" s="294"/>
      <c r="S30" s="295"/>
      <c r="T30" s="296"/>
      <c r="U30" s="285"/>
      <c r="V30" s="218"/>
      <c r="W30" s="219"/>
      <c r="X30" s="300"/>
      <c r="Y30" s="301"/>
      <c r="Z30" s="302"/>
      <c r="AA30" s="314"/>
      <c r="AB30" s="315"/>
      <c r="AC30" s="316"/>
      <c r="AD30" s="398">
        <f>L30+U30*2</f>
        <v>0</v>
      </c>
      <c r="AE30" s="399"/>
      <c r="AF30" s="400"/>
    </row>
    <row r="31" spans="2:32" ht="16.5" customHeight="1">
      <c r="B31" s="163" t="s">
        <v>118</v>
      </c>
      <c r="C31" s="162"/>
      <c r="D31" s="162"/>
      <c r="E31" s="162"/>
      <c r="F31" s="162"/>
      <c r="G31" s="162"/>
      <c r="H31" s="162"/>
      <c r="I31" s="162"/>
      <c r="J31" s="162"/>
      <c r="K31" s="159"/>
      <c r="L31" s="285"/>
      <c r="M31" s="218"/>
      <c r="N31" s="219"/>
      <c r="O31" s="288"/>
      <c r="P31" s="289"/>
      <c r="Q31" s="290"/>
      <c r="R31" s="285"/>
      <c r="S31" s="381"/>
      <c r="T31" s="382"/>
      <c r="U31" s="285"/>
      <c r="V31" s="218"/>
      <c r="W31" s="219"/>
      <c r="X31" s="288"/>
      <c r="Y31" s="289"/>
      <c r="Z31" s="290"/>
      <c r="AA31" s="217"/>
      <c r="AB31" s="218"/>
      <c r="AC31" s="219"/>
      <c r="AD31" s="364">
        <f>L31+U31*2</f>
        <v>0</v>
      </c>
      <c r="AE31" s="246"/>
      <c r="AF31" s="247"/>
    </row>
    <row r="32" spans="2:32" ht="16.5" customHeight="1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5"/>
    </row>
    <row r="33" spans="2:35" ht="16.5" customHeight="1">
      <c r="B33" s="163" t="s">
        <v>156</v>
      </c>
      <c r="C33" s="164"/>
      <c r="D33" s="164"/>
      <c r="E33" s="164"/>
      <c r="F33" s="164"/>
      <c r="G33" s="164"/>
      <c r="H33" s="164"/>
      <c r="I33" s="164"/>
      <c r="J33" s="164" t="s">
        <v>203</v>
      </c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5"/>
    </row>
    <row r="34" spans="2:35" ht="16.5" customHeight="1">
      <c r="B34" s="461" t="s">
        <v>170</v>
      </c>
      <c r="C34" s="462"/>
      <c r="D34" s="462"/>
      <c r="E34" s="462"/>
      <c r="F34" s="462"/>
      <c r="G34" s="462"/>
      <c r="H34" s="462"/>
      <c r="I34" s="462"/>
      <c r="J34" s="157"/>
      <c r="K34" s="174"/>
      <c r="L34" s="285"/>
      <c r="M34" s="218"/>
      <c r="N34" s="219"/>
      <c r="O34" s="285">
        <f>L34</f>
        <v>0</v>
      </c>
      <c r="P34" s="218"/>
      <c r="Q34" s="219"/>
      <c r="R34" s="285"/>
      <c r="S34" s="218"/>
      <c r="T34" s="219"/>
      <c r="U34" s="285"/>
      <c r="V34" s="218"/>
      <c r="W34" s="219"/>
      <c r="X34" s="288"/>
      <c r="Y34" s="289"/>
      <c r="Z34" s="290"/>
      <c r="AA34" s="285"/>
      <c r="AB34" s="218"/>
      <c r="AC34" s="219"/>
      <c r="AD34" s="364">
        <f>(L34*1.4)+(U34*2)</f>
        <v>0</v>
      </c>
      <c r="AE34" s="246"/>
      <c r="AF34" s="247"/>
    </row>
    <row r="35" spans="2:35" ht="16.5" customHeight="1">
      <c r="B35" s="461" t="s">
        <v>171</v>
      </c>
      <c r="C35" s="462"/>
      <c r="D35" s="462"/>
      <c r="E35" s="462"/>
      <c r="F35" s="462"/>
      <c r="G35" s="462"/>
      <c r="H35" s="462"/>
      <c r="I35" s="462"/>
      <c r="J35" s="157"/>
      <c r="K35" s="174"/>
      <c r="L35" s="285"/>
      <c r="M35" s="218"/>
      <c r="N35" s="219"/>
      <c r="O35" s="285">
        <f t="shared" ref="O35:O44" si="1">L35</f>
        <v>0</v>
      </c>
      <c r="P35" s="218"/>
      <c r="Q35" s="219"/>
      <c r="R35" s="285"/>
      <c r="S35" s="218"/>
      <c r="T35" s="219"/>
      <c r="U35" s="285"/>
      <c r="V35" s="218"/>
      <c r="W35" s="219"/>
      <c r="X35" s="288"/>
      <c r="Y35" s="289"/>
      <c r="Z35" s="290"/>
      <c r="AA35" s="285"/>
      <c r="AB35" s="218"/>
      <c r="AC35" s="219"/>
      <c r="AD35" s="364">
        <f t="shared" ref="AD35:AD44" si="2">(L35*1.4)+(U35*2)</f>
        <v>0</v>
      </c>
      <c r="AE35" s="246"/>
      <c r="AF35" s="247"/>
    </row>
    <row r="36" spans="2:35" ht="16.5" customHeight="1">
      <c r="B36" s="453" t="s">
        <v>172</v>
      </c>
      <c r="C36" s="454"/>
      <c r="D36" s="454"/>
      <c r="E36" s="454"/>
      <c r="F36" s="454"/>
      <c r="G36" s="454"/>
      <c r="H36" s="454"/>
      <c r="I36" s="454"/>
      <c r="J36" s="454"/>
      <c r="K36" s="455"/>
      <c r="L36" s="285"/>
      <c r="M36" s="218"/>
      <c r="N36" s="219"/>
      <c r="O36" s="285">
        <f t="shared" si="1"/>
        <v>0</v>
      </c>
      <c r="P36" s="218"/>
      <c r="Q36" s="219"/>
      <c r="R36" s="285"/>
      <c r="S36" s="218"/>
      <c r="T36" s="219"/>
      <c r="U36" s="285"/>
      <c r="V36" s="218"/>
      <c r="W36" s="219"/>
      <c r="X36" s="288"/>
      <c r="Y36" s="289"/>
      <c r="Z36" s="290"/>
      <c r="AA36" s="285"/>
      <c r="AB36" s="218"/>
      <c r="AC36" s="219"/>
      <c r="AD36" s="364">
        <f t="shared" si="2"/>
        <v>0</v>
      </c>
      <c r="AE36" s="246"/>
      <c r="AF36" s="247"/>
    </row>
    <row r="37" spans="2:35" ht="16.5" customHeight="1">
      <c r="B37" s="461" t="s">
        <v>173</v>
      </c>
      <c r="C37" s="462"/>
      <c r="D37" s="462"/>
      <c r="E37" s="462"/>
      <c r="F37" s="462"/>
      <c r="G37" s="462"/>
      <c r="H37" s="462"/>
      <c r="I37" s="462"/>
      <c r="J37" s="157"/>
      <c r="K37" s="174"/>
      <c r="L37" s="285"/>
      <c r="M37" s="218"/>
      <c r="N37" s="219"/>
      <c r="O37" s="285">
        <f t="shared" si="1"/>
        <v>0</v>
      </c>
      <c r="P37" s="218"/>
      <c r="Q37" s="219"/>
      <c r="R37" s="285"/>
      <c r="S37" s="218"/>
      <c r="T37" s="219"/>
      <c r="U37" s="285"/>
      <c r="V37" s="218"/>
      <c r="W37" s="219"/>
      <c r="X37" s="288"/>
      <c r="Y37" s="289"/>
      <c r="Z37" s="290"/>
      <c r="AA37" s="285"/>
      <c r="AB37" s="218"/>
      <c r="AC37" s="219"/>
      <c r="AD37" s="364">
        <f t="shared" si="2"/>
        <v>0</v>
      </c>
      <c r="AE37" s="246"/>
      <c r="AF37" s="247"/>
    </row>
    <row r="38" spans="2:35" ht="16.5" customHeight="1">
      <c r="B38" s="461" t="s">
        <v>174</v>
      </c>
      <c r="C38" s="462"/>
      <c r="D38" s="462"/>
      <c r="E38" s="462"/>
      <c r="F38" s="462"/>
      <c r="G38" s="462"/>
      <c r="H38" s="462"/>
      <c r="I38" s="462"/>
      <c r="J38" s="157"/>
      <c r="K38" s="174"/>
      <c r="L38" s="285"/>
      <c r="M38" s="218"/>
      <c r="N38" s="219"/>
      <c r="O38" s="285">
        <f t="shared" si="1"/>
        <v>0</v>
      </c>
      <c r="P38" s="218"/>
      <c r="Q38" s="219"/>
      <c r="R38" s="285"/>
      <c r="S38" s="218"/>
      <c r="T38" s="219"/>
      <c r="U38" s="285"/>
      <c r="V38" s="218"/>
      <c r="W38" s="219"/>
      <c r="X38" s="288"/>
      <c r="Y38" s="289"/>
      <c r="Z38" s="290"/>
      <c r="AA38" s="285"/>
      <c r="AB38" s="218"/>
      <c r="AC38" s="219"/>
      <c r="AD38" s="364">
        <f t="shared" si="2"/>
        <v>0</v>
      </c>
      <c r="AE38" s="246"/>
      <c r="AF38" s="247"/>
    </row>
    <row r="39" spans="2:35" ht="16.5" customHeight="1">
      <c r="B39" s="461" t="s">
        <v>175</v>
      </c>
      <c r="C39" s="462"/>
      <c r="D39" s="462"/>
      <c r="E39" s="462"/>
      <c r="F39" s="462"/>
      <c r="G39" s="462"/>
      <c r="H39" s="462"/>
      <c r="I39" s="462"/>
      <c r="J39" s="462"/>
      <c r="K39" s="463"/>
      <c r="L39" s="285"/>
      <c r="M39" s="218"/>
      <c r="N39" s="219"/>
      <c r="O39" s="285">
        <f t="shared" si="1"/>
        <v>0</v>
      </c>
      <c r="P39" s="218"/>
      <c r="Q39" s="219"/>
      <c r="R39" s="285"/>
      <c r="S39" s="218"/>
      <c r="T39" s="219"/>
      <c r="U39" s="285"/>
      <c r="V39" s="218"/>
      <c r="W39" s="219"/>
      <c r="X39" s="288"/>
      <c r="Y39" s="289"/>
      <c r="Z39" s="290"/>
      <c r="AA39" s="285"/>
      <c r="AB39" s="218"/>
      <c r="AC39" s="219"/>
      <c r="AD39" s="364">
        <f t="shared" si="2"/>
        <v>0</v>
      </c>
      <c r="AE39" s="246"/>
      <c r="AF39" s="247"/>
    </row>
    <row r="40" spans="2:35" ht="16.5" customHeight="1">
      <c r="B40" s="461" t="s">
        <v>176</v>
      </c>
      <c r="C40" s="462"/>
      <c r="D40" s="462"/>
      <c r="E40" s="462"/>
      <c r="F40" s="462"/>
      <c r="G40" s="462"/>
      <c r="H40" s="462"/>
      <c r="I40" s="462"/>
      <c r="J40" s="157"/>
      <c r="K40" s="174"/>
      <c r="L40" s="285"/>
      <c r="M40" s="218"/>
      <c r="N40" s="219"/>
      <c r="O40" s="285">
        <f t="shared" si="1"/>
        <v>0</v>
      </c>
      <c r="P40" s="218"/>
      <c r="Q40" s="219"/>
      <c r="R40" s="285"/>
      <c r="S40" s="218"/>
      <c r="T40" s="219"/>
      <c r="U40" s="285"/>
      <c r="V40" s="218"/>
      <c r="W40" s="219"/>
      <c r="X40" s="288"/>
      <c r="Y40" s="289"/>
      <c r="Z40" s="290"/>
      <c r="AA40" s="285"/>
      <c r="AB40" s="218"/>
      <c r="AC40" s="219"/>
      <c r="AD40" s="364">
        <f t="shared" si="2"/>
        <v>0</v>
      </c>
      <c r="AE40" s="246"/>
      <c r="AF40" s="247"/>
    </row>
    <row r="41" spans="2:35" ht="16.5" customHeight="1">
      <c r="B41" s="461" t="s">
        <v>177</v>
      </c>
      <c r="C41" s="462"/>
      <c r="D41" s="462"/>
      <c r="E41" s="462"/>
      <c r="F41" s="462"/>
      <c r="G41" s="462"/>
      <c r="H41" s="462"/>
      <c r="I41" s="462"/>
      <c r="J41" s="157"/>
      <c r="K41" s="174"/>
      <c r="L41" s="285"/>
      <c r="M41" s="218"/>
      <c r="N41" s="219"/>
      <c r="O41" s="285">
        <f t="shared" si="1"/>
        <v>0</v>
      </c>
      <c r="P41" s="218"/>
      <c r="Q41" s="219"/>
      <c r="R41" s="285"/>
      <c r="S41" s="218"/>
      <c r="T41" s="219"/>
      <c r="U41" s="285"/>
      <c r="V41" s="218"/>
      <c r="W41" s="219"/>
      <c r="X41" s="288"/>
      <c r="Y41" s="289"/>
      <c r="Z41" s="290"/>
      <c r="AA41" s="285"/>
      <c r="AB41" s="218"/>
      <c r="AC41" s="219"/>
      <c r="AD41" s="364">
        <f t="shared" si="2"/>
        <v>0</v>
      </c>
      <c r="AE41" s="246"/>
      <c r="AF41" s="247"/>
    </row>
    <row r="42" spans="2:35" ht="16.5" customHeight="1">
      <c r="B42" s="461" t="s">
        <v>178</v>
      </c>
      <c r="C42" s="462"/>
      <c r="D42" s="462"/>
      <c r="E42" s="462"/>
      <c r="F42" s="462"/>
      <c r="G42" s="462"/>
      <c r="H42" s="462"/>
      <c r="I42" s="462"/>
      <c r="J42" s="157"/>
      <c r="K42" s="174"/>
      <c r="L42" s="285"/>
      <c r="M42" s="218"/>
      <c r="N42" s="219"/>
      <c r="O42" s="285">
        <f t="shared" si="1"/>
        <v>0</v>
      </c>
      <c r="P42" s="218"/>
      <c r="Q42" s="219"/>
      <c r="R42" s="285"/>
      <c r="S42" s="218"/>
      <c r="T42" s="219"/>
      <c r="U42" s="285"/>
      <c r="V42" s="218"/>
      <c r="W42" s="219"/>
      <c r="X42" s="288"/>
      <c r="Y42" s="289"/>
      <c r="Z42" s="290"/>
      <c r="AA42" s="285"/>
      <c r="AB42" s="218"/>
      <c r="AC42" s="219"/>
      <c r="AD42" s="364">
        <f t="shared" si="2"/>
        <v>0</v>
      </c>
      <c r="AE42" s="246"/>
      <c r="AF42" s="247"/>
    </row>
    <row r="43" spans="2:35" ht="16.5" customHeight="1">
      <c r="B43" s="461" t="s">
        <v>179</v>
      </c>
      <c r="C43" s="462"/>
      <c r="D43" s="462"/>
      <c r="E43" s="462"/>
      <c r="F43" s="462"/>
      <c r="G43" s="462"/>
      <c r="H43" s="462"/>
      <c r="I43" s="462"/>
      <c r="J43" s="157"/>
      <c r="K43" s="174"/>
      <c r="L43" s="285"/>
      <c r="M43" s="218"/>
      <c r="N43" s="219"/>
      <c r="O43" s="285">
        <f t="shared" si="1"/>
        <v>0</v>
      </c>
      <c r="P43" s="218"/>
      <c r="Q43" s="219"/>
      <c r="R43" s="285"/>
      <c r="S43" s="218"/>
      <c r="T43" s="219"/>
      <c r="U43" s="285"/>
      <c r="V43" s="218"/>
      <c r="W43" s="219"/>
      <c r="X43" s="288"/>
      <c r="Y43" s="289"/>
      <c r="Z43" s="290"/>
      <c r="AA43" s="285"/>
      <c r="AB43" s="218"/>
      <c r="AC43" s="219"/>
      <c r="AD43" s="364">
        <f t="shared" si="2"/>
        <v>0</v>
      </c>
      <c r="AE43" s="246"/>
      <c r="AF43" s="247"/>
    </row>
    <row r="44" spans="2:35" ht="16.5" customHeight="1">
      <c r="B44" s="461" t="s">
        <v>180</v>
      </c>
      <c r="C44" s="462"/>
      <c r="D44" s="462"/>
      <c r="E44" s="462"/>
      <c r="F44" s="462"/>
      <c r="G44" s="462"/>
      <c r="H44" s="462"/>
      <c r="I44" s="462"/>
      <c r="J44" s="157"/>
      <c r="K44" s="174"/>
      <c r="L44" s="285"/>
      <c r="M44" s="218"/>
      <c r="N44" s="219"/>
      <c r="O44" s="285">
        <f t="shared" si="1"/>
        <v>0</v>
      </c>
      <c r="P44" s="218"/>
      <c r="Q44" s="219"/>
      <c r="R44" s="285"/>
      <c r="S44" s="218"/>
      <c r="T44" s="219"/>
      <c r="U44" s="285"/>
      <c r="V44" s="218"/>
      <c r="W44" s="219"/>
      <c r="X44" s="288"/>
      <c r="Y44" s="289"/>
      <c r="Z44" s="290"/>
      <c r="AA44" s="285"/>
      <c r="AB44" s="218"/>
      <c r="AC44" s="219"/>
      <c r="AD44" s="364">
        <f t="shared" si="2"/>
        <v>0</v>
      </c>
      <c r="AE44" s="246"/>
      <c r="AF44" s="247"/>
    </row>
    <row r="45" spans="2:35" ht="16.5" customHeight="1">
      <c r="B45" s="330" t="s">
        <v>155</v>
      </c>
      <c r="C45" s="434"/>
      <c r="D45" s="434"/>
      <c r="E45" s="434"/>
      <c r="F45" s="434"/>
      <c r="G45" s="434"/>
      <c r="H45" s="434"/>
      <c r="I45" s="434"/>
      <c r="J45" s="434"/>
      <c r="K45" s="435"/>
      <c r="L45" s="364">
        <f>SUM(更新１難易度C術者総数その１,更新１難易度C術者総数その２)</f>
        <v>0</v>
      </c>
      <c r="M45" s="246"/>
      <c r="N45" s="247"/>
      <c r="O45" s="364">
        <f>SUM(更新１難易度C術者16歳未満その１,更新１難易度C術者16歳未満その２)</f>
        <v>0</v>
      </c>
      <c r="P45" s="246"/>
      <c r="Q45" s="247"/>
      <c r="R45" s="364"/>
      <c r="S45" s="246"/>
      <c r="T45" s="247"/>
      <c r="U45" s="364">
        <f>SUM(更新１難易度C助手総数その１,更新１難易度C助手総数その２)</f>
        <v>0</v>
      </c>
      <c r="V45" s="246"/>
      <c r="W45" s="247"/>
      <c r="X45" s="364"/>
      <c r="Y45" s="246"/>
      <c r="Z45" s="247"/>
      <c r="AA45" s="364"/>
      <c r="AB45" s="246"/>
      <c r="AC45" s="247"/>
      <c r="AD45" s="364">
        <f>SUM(更新１難易度C合計件数その１,更新１難易度C合計件数その２)</f>
        <v>0</v>
      </c>
      <c r="AE45" s="246"/>
      <c r="AF45" s="247"/>
      <c r="AG45"/>
      <c r="AH45"/>
      <c r="AI45"/>
    </row>
    <row r="46" spans="2:35" ht="16.5" customHeight="1">
      <c r="R46" s="431"/>
      <c r="S46" s="431"/>
      <c r="T46" s="431"/>
      <c r="U46" s="431"/>
      <c r="V46" s="19"/>
      <c r="W46" s="19"/>
      <c r="X46" s="19"/>
      <c r="Y46" s="19"/>
      <c r="AA46" s="431"/>
      <c r="AB46" s="431"/>
      <c r="AC46" s="431"/>
      <c r="AD46" s="431"/>
      <c r="AE46" s="19"/>
      <c r="AF46" s="19"/>
      <c r="AG46"/>
      <c r="AH46"/>
      <c r="AI46"/>
    </row>
    <row r="47" spans="2:35" ht="16.5" customHeight="1">
      <c r="T47" s="21"/>
      <c r="U47" s="19"/>
      <c r="V47" s="19"/>
      <c r="W47" s="19"/>
      <c r="Z47" s="21"/>
      <c r="AA47" s="19"/>
      <c r="AB47" s="19"/>
      <c r="AC47" s="19"/>
      <c r="AD47" s="19"/>
      <c r="AE47" s="19"/>
      <c r="AF47" s="19"/>
    </row>
    <row r="48" spans="2:35" ht="16.5" customHeight="1"/>
    <row r="49" ht="16.5" customHeight="1"/>
  </sheetData>
  <sheetProtection algorithmName="SHA-512" hashValue="GxLe13V8x4jtnCSrDc9PD5CZAJFyGLX4NsVUBBe9wDsetqpM+9YVhh3+96P8dHTVJDEx+2VNv78DKCAaiyXmxQ==" saltValue="NvxNJzx0hVGjYNRkhczYcg==" spinCount="100000" sheet="1" objects="1" scenarios="1"/>
  <protectedRanges>
    <protectedRange sqref="E10:O10" name="範囲2"/>
    <protectedRange sqref="L16:N26 R16:W26 AA16:AC26 L28:N28 R28:W28 AA28:AC28 L30:N31 R30:W31 AA30:AC31 L34:W44 AA34:AC44" name="範囲1"/>
  </protectedRanges>
  <mergeCells count="209">
    <mergeCell ref="C7:AE8"/>
    <mergeCell ref="B10:D10"/>
    <mergeCell ref="E10:O10"/>
    <mergeCell ref="B13:K14"/>
    <mergeCell ref="L13:T13"/>
    <mergeCell ref="U13:AC13"/>
    <mergeCell ref="AD13:AF13"/>
    <mergeCell ref="L14:N14"/>
    <mergeCell ref="O14:Q14"/>
    <mergeCell ref="R14:T14"/>
    <mergeCell ref="U14:W14"/>
    <mergeCell ref="X14:Z14"/>
    <mergeCell ref="AA14:AC14"/>
    <mergeCell ref="AD14:AF14"/>
    <mergeCell ref="X16:Z16"/>
    <mergeCell ref="X18:Z18"/>
    <mergeCell ref="AA18:AC18"/>
    <mergeCell ref="AD18:AF18"/>
    <mergeCell ref="AA16:AC16"/>
    <mergeCell ref="AD16:AF16"/>
    <mergeCell ref="B17:I17"/>
    <mergeCell ref="L17:N17"/>
    <mergeCell ref="O17:Q17"/>
    <mergeCell ref="R17:T17"/>
    <mergeCell ref="U17:W17"/>
    <mergeCell ref="X17:Z17"/>
    <mergeCell ref="AA17:AC17"/>
    <mergeCell ref="AD17:AF17"/>
    <mergeCell ref="B18:K18"/>
    <mergeCell ref="L18:N18"/>
    <mergeCell ref="O18:Q18"/>
    <mergeCell ref="R18:T18"/>
    <mergeCell ref="U18:W18"/>
    <mergeCell ref="B16:K16"/>
    <mergeCell ref="L16:N16"/>
    <mergeCell ref="O16:Q16"/>
    <mergeCell ref="R16:T16"/>
    <mergeCell ref="U16:W16"/>
    <mergeCell ref="X19:Z19"/>
    <mergeCell ref="AA19:AC19"/>
    <mergeCell ref="AD19:AF19"/>
    <mergeCell ref="B20:K20"/>
    <mergeCell ref="L20:N21"/>
    <mergeCell ref="O20:Q21"/>
    <mergeCell ref="R20:T21"/>
    <mergeCell ref="U20:W21"/>
    <mergeCell ref="X20:Z21"/>
    <mergeCell ref="AA20:AC21"/>
    <mergeCell ref="B19:K19"/>
    <mergeCell ref="L19:N19"/>
    <mergeCell ref="O19:Q19"/>
    <mergeCell ref="R19:T19"/>
    <mergeCell ref="U19:W19"/>
    <mergeCell ref="AD20:AF21"/>
    <mergeCell ref="B21:K21"/>
    <mergeCell ref="B22:K22"/>
    <mergeCell ref="L22:N23"/>
    <mergeCell ref="O22:Q23"/>
    <mergeCell ref="R22:T23"/>
    <mergeCell ref="U22:W23"/>
    <mergeCell ref="X22:Z23"/>
    <mergeCell ref="AA22:AC23"/>
    <mergeCell ref="AD22:AF23"/>
    <mergeCell ref="L26:N26"/>
    <mergeCell ref="O26:Q26"/>
    <mergeCell ref="R26:T26"/>
    <mergeCell ref="U26:W26"/>
    <mergeCell ref="X26:Z26"/>
    <mergeCell ref="AA26:AC26"/>
    <mergeCell ref="AD26:AF26"/>
    <mergeCell ref="B23:K23"/>
    <mergeCell ref="B24:K24"/>
    <mergeCell ref="L24:N24"/>
    <mergeCell ref="O24:Q24"/>
    <mergeCell ref="R24:T24"/>
    <mergeCell ref="U24:W24"/>
    <mergeCell ref="X24:Z24"/>
    <mergeCell ref="AA24:AC24"/>
    <mergeCell ref="AD24:AF24"/>
    <mergeCell ref="L30:N30"/>
    <mergeCell ref="O30:Q30"/>
    <mergeCell ref="R30:T30"/>
    <mergeCell ref="U30:W30"/>
    <mergeCell ref="X30:Z30"/>
    <mergeCell ref="AA30:AC30"/>
    <mergeCell ref="AD30:AF30"/>
    <mergeCell ref="B25:K25"/>
    <mergeCell ref="L25:N25"/>
    <mergeCell ref="O25:Q25"/>
    <mergeCell ref="R25:T25"/>
    <mergeCell ref="U25:W25"/>
    <mergeCell ref="X25:Z25"/>
    <mergeCell ref="AA25:AC25"/>
    <mergeCell ref="AA28:AC28"/>
    <mergeCell ref="AD28:AF28"/>
    <mergeCell ref="B28:I28"/>
    <mergeCell ref="L28:N28"/>
    <mergeCell ref="O28:Q28"/>
    <mergeCell ref="R28:T28"/>
    <mergeCell ref="U28:W28"/>
    <mergeCell ref="X28:Z28"/>
    <mergeCell ref="AD25:AF25"/>
    <mergeCell ref="B26:K26"/>
    <mergeCell ref="B30:K30"/>
    <mergeCell ref="AA34:AC34"/>
    <mergeCell ref="AD34:AF34"/>
    <mergeCell ref="B35:I35"/>
    <mergeCell ref="L35:N35"/>
    <mergeCell ref="O35:Q35"/>
    <mergeCell ref="R35:T35"/>
    <mergeCell ref="U35:W35"/>
    <mergeCell ref="X35:Z35"/>
    <mergeCell ref="AA35:AC35"/>
    <mergeCell ref="AD35:AF35"/>
    <mergeCell ref="B34:I34"/>
    <mergeCell ref="L34:N34"/>
    <mergeCell ref="O34:Q34"/>
    <mergeCell ref="R34:T34"/>
    <mergeCell ref="U34:W34"/>
    <mergeCell ref="X34:Z34"/>
    <mergeCell ref="L31:N31"/>
    <mergeCell ref="O31:Q31"/>
    <mergeCell ref="R31:T31"/>
    <mergeCell ref="U31:W31"/>
    <mergeCell ref="X31:Z31"/>
    <mergeCell ref="AA31:AC31"/>
    <mergeCell ref="AD31:AF31"/>
    <mergeCell ref="AA36:AC36"/>
    <mergeCell ref="AD36:AF36"/>
    <mergeCell ref="B37:I37"/>
    <mergeCell ref="L37:N37"/>
    <mergeCell ref="O37:Q37"/>
    <mergeCell ref="R37:T37"/>
    <mergeCell ref="U37:W37"/>
    <mergeCell ref="X37:Z37"/>
    <mergeCell ref="AA37:AC37"/>
    <mergeCell ref="AD37:AF37"/>
    <mergeCell ref="B36:K36"/>
    <mergeCell ref="L36:N36"/>
    <mergeCell ref="O36:Q36"/>
    <mergeCell ref="R36:T36"/>
    <mergeCell ref="U36:W36"/>
    <mergeCell ref="X36:Z36"/>
    <mergeCell ref="AA38:AC38"/>
    <mergeCell ref="AD38:AF38"/>
    <mergeCell ref="B39:K39"/>
    <mergeCell ref="L39:N39"/>
    <mergeCell ref="O39:Q39"/>
    <mergeCell ref="R39:T39"/>
    <mergeCell ref="U39:W39"/>
    <mergeCell ref="X39:Z39"/>
    <mergeCell ref="AA39:AC39"/>
    <mergeCell ref="AD39:AF39"/>
    <mergeCell ref="B38:I38"/>
    <mergeCell ref="L38:N38"/>
    <mergeCell ref="O38:Q38"/>
    <mergeCell ref="R38:T38"/>
    <mergeCell ref="U38:W38"/>
    <mergeCell ref="X38:Z38"/>
    <mergeCell ref="AA40:AC40"/>
    <mergeCell ref="AD40:AF40"/>
    <mergeCell ref="B41:I41"/>
    <mergeCell ref="L41:N41"/>
    <mergeCell ref="O41:Q41"/>
    <mergeCell ref="R41:T41"/>
    <mergeCell ref="U41:W41"/>
    <mergeCell ref="X41:Z41"/>
    <mergeCell ref="AA41:AC41"/>
    <mergeCell ref="AD41:AF41"/>
    <mergeCell ref="B40:I40"/>
    <mergeCell ref="L40:N40"/>
    <mergeCell ref="O40:Q40"/>
    <mergeCell ref="R40:T40"/>
    <mergeCell ref="U40:W40"/>
    <mergeCell ref="X40:Z40"/>
    <mergeCell ref="R43:T43"/>
    <mergeCell ref="U43:W43"/>
    <mergeCell ref="X43:Z43"/>
    <mergeCell ref="AA43:AC43"/>
    <mergeCell ref="AD43:AF43"/>
    <mergeCell ref="B42:I42"/>
    <mergeCell ref="L42:N42"/>
    <mergeCell ref="O42:Q42"/>
    <mergeCell ref="R42:T42"/>
    <mergeCell ref="U42:W42"/>
    <mergeCell ref="X42:Z42"/>
    <mergeCell ref="AA42:AC42"/>
    <mergeCell ref="AD42:AF42"/>
    <mergeCell ref="B43:I43"/>
    <mergeCell ref="L43:N43"/>
    <mergeCell ref="O43:Q43"/>
    <mergeCell ref="R46:U46"/>
    <mergeCell ref="AA46:AD46"/>
    <mergeCell ref="AA44:AC44"/>
    <mergeCell ref="AD44:AF44"/>
    <mergeCell ref="B45:K45"/>
    <mergeCell ref="L45:N45"/>
    <mergeCell ref="O45:Q45"/>
    <mergeCell ref="R45:T45"/>
    <mergeCell ref="U45:W45"/>
    <mergeCell ref="X45:Z45"/>
    <mergeCell ref="AA45:AC45"/>
    <mergeCell ref="AD45:AF45"/>
    <mergeCell ref="B44:I44"/>
    <mergeCell ref="L44:N44"/>
    <mergeCell ref="O44:Q44"/>
    <mergeCell ref="R44:T44"/>
    <mergeCell ref="U44:W44"/>
    <mergeCell ref="X44:Z44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AC174"/>
  <sheetViews>
    <sheetView showGridLines="0" zoomScaleNormal="100" workbookViewId="0">
      <selection activeCell="D7" sqref="D7:Z8"/>
    </sheetView>
  </sheetViews>
  <sheetFormatPr defaultColWidth="2.5" defaultRowHeight="13.5"/>
  <cols>
    <col min="1" max="11" width="3" style="82" customWidth="1"/>
    <col min="12" max="14" width="3.5" style="82" customWidth="1"/>
    <col min="15" max="17" width="3" style="82" customWidth="1"/>
    <col min="18" max="18" width="3.5" style="82" customWidth="1"/>
    <col min="19" max="20" width="3.5" style="81" customWidth="1"/>
    <col min="21" max="26" width="3" style="81" customWidth="1"/>
    <col min="27" max="29" width="2.5" style="81" customWidth="1"/>
    <col min="30" max="16384" width="2.5" style="81"/>
  </cols>
  <sheetData>
    <row r="1" spans="1:29" s="79" customFormat="1" ht="12" customHeight="1">
      <c r="A1" s="77" t="s">
        <v>9</v>
      </c>
      <c r="B1" s="77"/>
      <c r="C1" s="77"/>
      <c r="D1" s="77"/>
      <c r="E1" s="77"/>
      <c r="F1" s="78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480" t="s">
        <v>10</v>
      </c>
      <c r="T1" s="480"/>
      <c r="U1" s="480"/>
      <c r="V1" s="480"/>
      <c r="W1" s="480"/>
      <c r="X1" s="480"/>
      <c r="Y1" s="480"/>
      <c r="Z1" s="480"/>
      <c r="AA1" s="480"/>
      <c r="AB1" s="480"/>
      <c r="AC1" s="480"/>
    </row>
    <row r="2" spans="1:29" ht="12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100" t="s">
        <v>217</v>
      </c>
    </row>
    <row r="3" spans="1:29" ht="12" customHeight="1">
      <c r="S3" s="82"/>
      <c r="T3" s="82"/>
      <c r="U3" s="82"/>
      <c r="V3" s="82"/>
      <c r="W3" s="82"/>
      <c r="X3" s="82"/>
      <c r="Y3" s="82"/>
      <c r="Z3" s="82"/>
      <c r="AA3" s="82"/>
      <c r="AB3" s="82"/>
      <c r="AC3" s="83"/>
    </row>
    <row r="4" spans="1:29" ht="12" customHeight="1">
      <c r="A4" s="111" t="s">
        <v>294</v>
      </c>
      <c r="B4" s="111"/>
      <c r="S4" s="82"/>
      <c r="T4" s="82"/>
      <c r="U4" s="82"/>
      <c r="V4" s="82"/>
      <c r="W4" s="82"/>
      <c r="X4" s="82"/>
      <c r="Y4" s="82"/>
      <c r="Z4" s="82"/>
      <c r="AA4" s="82"/>
      <c r="AB4" s="82"/>
      <c r="AC4" s="83"/>
    </row>
    <row r="5" spans="1:29" ht="12" customHeight="1">
      <c r="S5" s="82"/>
      <c r="T5" s="82"/>
      <c r="U5" s="82"/>
      <c r="V5" s="82"/>
      <c r="W5" s="82"/>
      <c r="X5" s="82"/>
      <c r="Y5" s="82"/>
      <c r="Z5" s="82"/>
      <c r="AA5" s="82"/>
      <c r="AB5" s="82"/>
      <c r="AC5" s="83"/>
    </row>
    <row r="6" spans="1:29">
      <c r="R6" s="83"/>
    </row>
    <row r="7" spans="1:29" ht="15" customHeight="1">
      <c r="C7" s="81"/>
      <c r="D7" s="481" t="s">
        <v>210</v>
      </c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2"/>
      <c r="Y7" s="482"/>
      <c r="Z7" s="483"/>
    </row>
    <row r="8" spans="1:29" ht="15" customHeight="1">
      <c r="C8" s="84"/>
      <c r="D8" s="484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485"/>
      <c r="R8" s="485"/>
      <c r="S8" s="485"/>
      <c r="T8" s="485"/>
      <c r="U8" s="485"/>
      <c r="V8" s="485"/>
      <c r="W8" s="485"/>
      <c r="X8" s="485"/>
      <c r="Y8" s="485"/>
      <c r="Z8" s="486"/>
    </row>
    <row r="9" spans="1:29" ht="15.6" customHeight="1">
      <c r="F9" s="85"/>
    </row>
    <row r="10" spans="1:29" ht="23.1" customHeight="1">
      <c r="B10" s="487" t="s">
        <v>34</v>
      </c>
      <c r="C10" s="488"/>
      <c r="D10" s="489"/>
      <c r="E10" s="388">
        <f>'１'!F14</f>
        <v>0</v>
      </c>
      <c r="F10" s="389"/>
      <c r="G10" s="389"/>
      <c r="H10" s="389"/>
      <c r="I10" s="389"/>
      <c r="J10" s="389"/>
      <c r="K10" s="389"/>
      <c r="L10" s="389"/>
      <c r="M10" s="389"/>
      <c r="N10" s="389"/>
      <c r="O10" s="390"/>
      <c r="Q10" s="86"/>
      <c r="W10" s="87"/>
    </row>
    <row r="11" spans="1:29">
      <c r="B11" s="88"/>
      <c r="C11" s="88"/>
      <c r="D11" s="88"/>
      <c r="F11" s="85"/>
    </row>
    <row r="12" spans="1:29">
      <c r="B12" s="88"/>
      <c r="C12" s="88"/>
      <c r="D12" s="88"/>
      <c r="F12" s="85"/>
    </row>
    <row r="13" spans="1:29" ht="23.85" customHeight="1">
      <c r="C13" s="81"/>
      <c r="D13" s="490"/>
      <c r="E13" s="491"/>
      <c r="F13" s="491"/>
      <c r="G13" s="491"/>
      <c r="H13" s="492"/>
      <c r="I13" s="205" t="s">
        <v>11</v>
      </c>
      <c r="J13" s="496"/>
      <c r="K13" s="496"/>
      <c r="L13" s="496"/>
      <c r="M13" s="496"/>
      <c r="N13" s="497"/>
      <c r="O13" s="205" t="s">
        <v>52</v>
      </c>
      <c r="P13" s="496"/>
      <c r="Q13" s="496"/>
      <c r="R13" s="496"/>
      <c r="S13" s="496"/>
      <c r="T13" s="497"/>
      <c r="U13" s="205" t="s">
        <v>30</v>
      </c>
      <c r="V13" s="496"/>
      <c r="W13" s="496"/>
      <c r="X13" s="496"/>
      <c r="Y13" s="496"/>
      <c r="Z13" s="497"/>
    </row>
    <row r="14" spans="1:29" ht="23.85" customHeight="1">
      <c r="C14" s="81"/>
      <c r="D14" s="493"/>
      <c r="E14" s="494"/>
      <c r="F14" s="494"/>
      <c r="G14" s="494"/>
      <c r="H14" s="495"/>
      <c r="I14" s="205" t="s">
        <v>31</v>
      </c>
      <c r="J14" s="498"/>
      <c r="K14" s="499"/>
      <c r="L14" s="500" t="s">
        <v>207</v>
      </c>
      <c r="M14" s="501"/>
      <c r="N14" s="502"/>
      <c r="O14" s="205" t="s">
        <v>31</v>
      </c>
      <c r="P14" s="498"/>
      <c r="Q14" s="498"/>
      <c r="R14" s="503" t="s">
        <v>207</v>
      </c>
      <c r="S14" s="501"/>
      <c r="T14" s="501"/>
      <c r="U14" s="205" t="s">
        <v>31</v>
      </c>
      <c r="V14" s="498"/>
      <c r="W14" s="498"/>
      <c r="X14" s="498"/>
      <c r="Y14" s="498"/>
      <c r="Z14" s="499"/>
      <c r="AA14" s="89"/>
    </row>
    <row r="15" spans="1:29" ht="23.85" customHeight="1">
      <c r="C15" s="81"/>
      <c r="D15" s="205" t="s">
        <v>18</v>
      </c>
      <c r="E15" s="498"/>
      <c r="F15" s="498"/>
      <c r="G15" s="498"/>
      <c r="H15" s="499"/>
      <c r="I15" s="243">
        <f>('4-1'!L54-'4-1'!M54)+'4-1'!M54*0.1</f>
        <v>0</v>
      </c>
      <c r="J15" s="244"/>
      <c r="K15" s="244"/>
      <c r="L15" s="243">
        <f>'4-1'!O54+(SUM('4-1'!L16:L21))</f>
        <v>0</v>
      </c>
      <c r="M15" s="244"/>
      <c r="N15" s="244"/>
      <c r="O15" s="243">
        <f>('4-1'!U54-'4-1'!V54)*2+'4-1'!V54*0.2</f>
        <v>0</v>
      </c>
      <c r="P15" s="244"/>
      <c r="Q15" s="244"/>
      <c r="R15" s="197" t="s">
        <v>245</v>
      </c>
      <c r="S15" s="504"/>
      <c r="T15" s="504"/>
      <c r="U15" s="243">
        <f>'4-1'!AD54</f>
        <v>0</v>
      </c>
      <c r="V15" s="244"/>
      <c r="W15" s="244"/>
      <c r="X15" s="244">
        <v>3.4</v>
      </c>
      <c r="Y15" s="244"/>
      <c r="Z15" s="235"/>
    </row>
    <row r="16" spans="1:29" ht="23.85" customHeight="1">
      <c r="C16" s="81"/>
      <c r="D16" s="205" t="s">
        <v>4</v>
      </c>
      <c r="E16" s="203"/>
      <c r="F16" s="203"/>
      <c r="G16" s="203"/>
      <c r="H16" s="204"/>
      <c r="I16" s="243">
        <f>'4-3'!L43</f>
        <v>0</v>
      </c>
      <c r="J16" s="244"/>
      <c r="K16" s="244"/>
      <c r="L16" s="243">
        <f>'4-3'!O43+(SUM('4-2'!L16:L26))</f>
        <v>0</v>
      </c>
      <c r="M16" s="244"/>
      <c r="N16" s="244"/>
      <c r="O16" s="243">
        <f>('4-3'!U43)*2</f>
        <v>0</v>
      </c>
      <c r="P16" s="244"/>
      <c r="Q16" s="244"/>
      <c r="R16" s="197" t="s">
        <v>245</v>
      </c>
      <c r="S16" s="504"/>
      <c r="T16" s="504"/>
      <c r="U16" s="243">
        <f>'4-3'!AD43</f>
        <v>0</v>
      </c>
      <c r="V16" s="244"/>
      <c r="W16" s="244"/>
      <c r="X16" s="244">
        <v>0</v>
      </c>
      <c r="Y16" s="244"/>
      <c r="Z16" s="235"/>
    </row>
    <row r="17" spans="1:26" ht="23.85" customHeight="1">
      <c r="C17" s="81"/>
      <c r="D17" s="205" t="s">
        <v>5</v>
      </c>
      <c r="E17" s="498"/>
      <c r="F17" s="498"/>
      <c r="G17" s="498"/>
      <c r="H17" s="499"/>
      <c r="I17" s="243">
        <f>'4-5'!L45</f>
        <v>0</v>
      </c>
      <c r="J17" s="244"/>
      <c r="K17" s="244"/>
      <c r="L17" s="243">
        <f>'4-5'!O45+(SUM('4-4'!L16:L30))</f>
        <v>0</v>
      </c>
      <c r="M17" s="244"/>
      <c r="N17" s="235"/>
      <c r="O17" s="243" cm="1">
        <f t="array" ref="O17">('4-5'!U45:U45)*2</f>
        <v>0</v>
      </c>
      <c r="P17" s="244"/>
      <c r="Q17" s="235"/>
      <c r="R17" s="197" t="s">
        <v>245</v>
      </c>
      <c r="S17" s="504"/>
      <c r="T17" s="504"/>
      <c r="U17" s="243">
        <f>'4-5'!AD45</f>
        <v>0</v>
      </c>
      <c r="V17" s="244"/>
      <c r="W17" s="244"/>
      <c r="X17" s="244">
        <v>0</v>
      </c>
      <c r="Y17" s="244"/>
      <c r="Z17" s="235"/>
    </row>
    <row r="18" spans="1:26" ht="23.85" customHeight="1">
      <c r="C18" s="81"/>
      <c r="D18" s="205" t="s">
        <v>197</v>
      </c>
      <c r="E18" s="498"/>
      <c r="F18" s="498"/>
      <c r="G18" s="498"/>
      <c r="H18" s="499"/>
      <c r="I18" s="243">
        <f>(SUM(I15:I17)-SUM(L15:L17))*1+SUM(L15:L17)*1.4</f>
        <v>0</v>
      </c>
      <c r="J18" s="244"/>
      <c r="K18" s="244"/>
      <c r="L18" s="244"/>
      <c r="M18" s="244"/>
      <c r="N18" s="235"/>
      <c r="O18" s="243">
        <f>SUM(O15:Q17)</f>
        <v>0</v>
      </c>
      <c r="P18" s="244"/>
      <c r="Q18" s="244"/>
      <c r="R18" s="244"/>
      <c r="S18" s="244"/>
      <c r="T18" s="235"/>
      <c r="U18" s="243">
        <f>IF(ROUND(I18+O18, 1)=ROUND(SUM(U15:U17), 1), SUM(U15:U17), "ERROR!")</f>
        <v>0</v>
      </c>
      <c r="V18" s="244"/>
      <c r="W18" s="244"/>
      <c r="X18" s="244"/>
      <c r="Y18" s="244"/>
      <c r="Z18" s="235"/>
    </row>
    <row r="19" spans="1:26" ht="12" customHeight="1">
      <c r="Q19" s="90"/>
      <c r="Z19" s="101" t="s">
        <v>336</v>
      </c>
    </row>
    <row r="20" spans="1:26" ht="12" customHeight="1">
      <c r="Z20" s="101"/>
    </row>
    <row r="21" spans="1:26" ht="12" customHeight="1">
      <c r="Z21" s="101"/>
    </row>
    <row r="22" spans="1:26" ht="12" customHeight="1">
      <c r="A22" s="81"/>
      <c r="B22" s="81"/>
      <c r="C22" s="81"/>
      <c r="D22" s="81" t="s">
        <v>44</v>
      </c>
      <c r="E22" s="81"/>
      <c r="F22" s="81"/>
      <c r="G22" s="81"/>
      <c r="H22" s="81"/>
      <c r="K22" s="81"/>
      <c r="L22" s="81"/>
      <c r="M22" s="81"/>
      <c r="N22" s="81"/>
      <c r="O22" s="81"/>
      <c r="P22" s="81"/>
      <c r="Q22" s="81"/>
      <c r="R22" s="81"/>
    </row>
    <row r="23" spans="1:26" ht="13.15" customHeigh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</row>
    <row r="24" spans="1:26" s="91" customFormat="1" ht="12" customHeight="1">
      <c r="D24" s="91" t="s">
        <v>46</v>
      </c>
      <c r="E24" s="91" t="s">
        <v>45</v>
      </c>
    </row>
    <row r="25" spans="1:26" s="91" customFormat="1" ht="12" customHeight="1"/>
    <row r="26" spans="1:26" s="91" customFormat="1" ht="12" customHeight="1">
      <c r="D26" s="91" t="s">
        <v>46</v>
      </c>
      <c r="E26" s="91" t="s">
        <v>49</v>
      </c>
      <c r="K26" s="91" t="s">
        <v>50</v>
      </c>
    </row>
    <row r="27" spans="1:26" s="91" customFormat="1" ht="12" customHeight="1">
      <c r="K27" s="91" t="s">
        <v>51</v>
      </c>
    </row>
    <row r="28" spans="1:26" s="91" customFormat="1" ht="12" customHeight="1"/>
    <row r="29" spans="1:26" s="91" customFormat="1" ht="12" customHeight="1"/>
    <row r="30" spans="1:26" s="91" customFormat="1" ht="12" customHeight="1">
      <c r="C30" s="92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</row>
    <row r="31" spans="1:26" s="91" customFormat="1" ht="12" customHeight="1">
      <c r="C31" s="92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</row>
    <row r="32" spans="1:26" s="91" customFormat="1" ht="12" customHeight="1">
      <c r="C32" s="92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</row>
    <row r="33" spans="1:29" s="91" customFormat="1" ht="12" customHeight="1"/>
    <row r="34" spans="1:29">
      <c r="A34" s="81"/>
      <c r="B34" s="91"/>
      <c r="C34" s="93"/>
      <c r="S34" s="82"/>
    </row>
    <row r="35" spans="1:29" s="91" customFormat="1" ht="12" customHeight="1"/>
    <row r="36" spans="1:29" s="91" customFormat="1" ht="12" customHeight="1"/>
    <row r="37" spans="1:29" ht="12" customHeight="1">
      <c r="A37" s="81"/>
      <c r="B37" s="91"/>
      <c r="C37" s="9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</row>
    <row r="38" spans="1:29" ht="12" customHeight="1">
      <c r="A38" s="81"/>
      <c r="B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</row>
    <row r="39" spans="1:29" ht="12" customHeight="1">
      <c r="A39" s="81"/>
      <c r="B39" s="96" t="s">
        <v>236</v>
      </c>
      <c r="C39" s="96"/>
      <c r="D39" s="99" t="s">
        <v>237</v>
      </c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</row>
    <row r="40" spans="1:29">
      <c r="A40" s="81"/>
      <c r="B40" s="81"/>
      <c r="C40" s="94" t="s">
        <v>198</v>
      </c>
      <c r="D40" s="8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9">
      <c r="A41" s="81"/>
      <c r="B41" s="81"/>
      <c r="C41" s="95" t="s">
        <v>238</v>
      </c>
      <c r="D41" s="91" t="s">
        <v>239</v>
      </c>
      <c r="E41" s="91"/>
      <c r="F41" s="8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9">
      <c r="A42" s="81"/>
      <c r="B42" s="81"/>
      <c r="C42" s="95" t="s">
        <v>199</v>
      </c>
      <c r="D42" s="91" t="s">
        <v>240</v>
      </c>
      <c r="E42" s="91"/>
      <c r="F42" s="8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</row>
    <row r="43" spans="1:29">
      <c r="A43" s="81"/>
      <c r="B43" s="81"/>
      <c r="C43" s="91"/>
      <c r="D43" s="91" t="s">
        <v>241</v>
      </c>
      <c r="E43" s="91"/>
      <c r="F43" s="8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</row>
    <row r="44" spans="1:29">
      <c r="A44" s="81"/>
      <c r="B44" s="81"/>
      <c r="C44" s="95" t="s">
        <v>200</v>
      </c>
      <c r="D44" s="91" t="s">
        <v>201</v>
      </c>
      <c r="E44" s="91"/>
      <c r="F44" s="8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</row>
    <row r="45" spans="1:29">
      <c r="A45" s="81"/>
      <c r="B45" s="8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</row>
    <row r="46" spans="1:29">
      <c r="A46" s="81"/>
      <c r="B46" s="81"/>
      <c r="C46" s="91" t="s">
        <v>335</v>
      </c>
      <c r="D46" s="8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</row>
    <row r="47" spans="1:29">
      <c r="A47" s="81"/>
      <c r="B47" s="81"/>
      <c r="C47" s="94" t="s">
        <v>238</v>
      </c>
      <c r="D47" s="91" t="s">
        <v>242</v>
      </c>
      <c r="E47" s="91"/>
      <c r="F47" s="8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9">
      <c r="A48" s="81"/>
      <c r="B48" s="81"/>
      <c r="C48" s="94" t="s">
        <v>243</v>
      </c>
      <c r="D48" s="91" t="s">
        <v>244</v>
      </c>
      <c r="E48" s="91"/>
      <c r="F48" s="8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</row>
    <row r="49" spans="1:29">
      <c r="A49" s="81"/>
      <c r="B49" s="81"/>
      <c r="C49" s="94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AA49" s="91"/>
      <c r="AB49" s="91"/>
      <c r="AC49" s="91"/>
    </row>
    <row r="50" spans="1:29">
      <c r="A50" s="81"/>
      <c r="B50" s="81"/>
      <c r="C50" s="91" t="s">
        <v>204</v>
      </c>
      <c r="D50" s="8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AA50" s="91"/>
      <c r="AB50" s="91"/>
      <c r="AC50" s="91"/>
    </row>
    <row r="51" spans="1:29">
      <c r="A51" s="81"/>
      <c r="B51" s="81"/>
      <c r="C51" s="91" t="s">
        <v>333</v>
      </c>
      <c r="D51" s="91"/>
      <c r="E51" s="8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</row>
    <row r="52" spans="1:29">
      <c r="A52" s="81"/>
      <c r="B52" s="81"/>
      <c r="C52" s="91" t="s">
        <v>205</v>
      </c>
      <c r="D52" s="91"/>
      <c r="E52" s="8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</row>
    <row r="53" spans="1:29">
      <c r="A53" s="81"/>
      <c r="B53" s="81"/>
      <c r="E53" s="91"/>
      <c r="F53" s="91"/>
      <c r="G53" s="91"/>
      <c r="H53" s="91"/>
      <c r="I53" s="91"/>
      <c r="J53" s="91"/>
      <c r="K53" s="91"/>
      <c r="L53" s="79" t="s">
        <v>334</v>
      </c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</row>
    <row r="54" spans="1:29">
      <c r="A54" s="81"/>
      <c r="B54" s="81"/>
      <c r="E54" s="91"/>
      <c r="F54" s="91"/>
      <c r="G54" s="91"/>
      <c r="H54" s="91"/>
      <c r="I54" s="91"/>
      <c r="J54" s="91"/>
      <c r="K54" s="91"/>
      <c r="L54" s="79" t="s">
        <v>206</v>
      </c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</row>
    <row r="55" spans="1:29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Z55" s="91"/>
      <c r="AA55" s="91"/>
    </row>
    <row r="56" spans="1:29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Z56" s="91"/>
      <c r="AA56" s="91"/>
    </row>
    <row r="57" spans="1:29">
      <c r="A57" s="81"/>
      <c r="B57" s="8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</row>
    <row r="58" spans="1:29">
      <c r="A58" s="81"/>
      <c r="B58" s="8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</row>
    <row r="59" spans="1:29">
      <c r="A59" s="81"/>
      <c r="B59" s="8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</row>
    <row r="60" spans="1:29">
      <c r="A60" s="81"/>
      <c r="B60" s="8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</row>
    <row r="61" spans="1:29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</row>
    <row r="62" spans="1:29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</row>
    <row r="63" spans="1:29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</row>
    <row r="64" spans="1:29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</row>
    <row r="65" s="81" customFormat="1"/>
    <row r="66" s="81" customFormat="1"/>
    <row r="67" s="81" customFormat="1"/>
    <row r="68" s="81" customFormat="1"/>
    <row r="69" s="81" customFormat="1"/>
    <row r="70" s="81" customFormat="1"/>
    <row r="71" s="81" customFormat="1"/>
    <row r="72" s="81" customFormat="1"/>
    <row r="73" s="81" customFormat="1"/>
    <row r="74" s="81" customFormat="1"/>
    <row r="75" s="81" customFormat="1"/>
    <row r="76" s="81" customFormat="1"/>
    <row r="77" s="81" customFormat="1"/>
    <row r="78" s="81" customFormat="1"/>
    <row r="79" s="81" customFormat="1"/>
    <row r="80" s="81" customFormat="1"/>
    <row r="81" s="81" customFormat="1"/>
    <row r="82" s="81" customFormat="1"/>
    <row r="83" s="81" customFormat="1"/>
    <row r="84" s="81" customFormat="1"/>
    <row r="85" s="81" customFormat="1"/>
    <row r="86" s="81" customFormat="1"/>
    <row r="87" s="81" customFormat="1"/>
    <row r="88" s="81" customFormat="1"/>
    <row r="89" s="81" customFormat="1"/>
    <row r="90" s="81" customFormat="1"/>
    <row r="91" s="81" customFormat="1"/>
    <row r="92" s="81" customFormat="1"/>
    <row r="93" s="81" customFormat="1"/>
    <row r="94" s="81" customFormat="1"/>
    <row r="95" s="81" customFormat="1"/>
    <row r="96" s="81" customFormat="1"/>
    <row r="97" s="81" customFormat="1"/>
    <row r="98" s="81" customFormat="1"/>
    <row r="99" s="81" customFormat="1"/>
    <row r="100" s="81" customFormat="1"/>
    <row r="101" s="81" customFormat="1"/>
    <row r="102" s="81" customFormat="1"/>
    <row r="103" s="81" customFormat="1"/>
    <row r="104" s="81" customFormat="1"/>
    <row r="105" s="81" customFormat="1"/>
    <row r="106" s="81" customFormat="1"/>
    <row r="107" s="81" customFormat="1"/>
    <row r="108" s="81" customFormat="1"/>
    <row r="109" s="81" customFormat="1"/>
    <row r="110" s="81" customFormat="1"/>
    <row r="111" s="81" customFormat="1"/>
    <row r="112" s="81" customFormat="1"/>
    <row r="113" s="81" customFormat="1"/>
    <row r="114" s="81" customFormat="1"/>
    <row r="115" s="81" customFormat="1"/>
    <row r="116" s="81" customFormat="1"/>
    <row r="117" s="81" customFormat="1"/>
    <row r="118" s="81" customFormat="1"/>
    <row r="119" s="81" customFormat="1"/>
    <row r="120" s="81" customFormat="1"/>
    <row r="121" s="81" customFormat="1"/>
    <row r="122" s="81" customFormat="1"/>
    <row r="123" s="81" customFormat="1"/>
    <row r="124" s="81" customFormat="1"/>
    <row r="125" s="81" customFormat="1"/>
    <row r="126" s="81" customFormat="1"/>
    <row r="127" s="81" customFormat="1"/>
    <row r="128" s="81" customFormat="1"/>
    <row r="129" s="81" customFormat="1"/>
    <row r="130" s="81" customFormat="1"/>
    <row r="131" s="81" customFormat="1"/>
    <row r="132" s="81" customFormat="1"/>
    <row r="133" s="81" customFormat="1"/>
    <row r="134" s="81" customFormat="1"/>
    <row r="135" s="81" customFormat="1"/>
    <row r="136" s="81" customFormat="1"/>
    <row r="137" s="81" customFormat="1"/>
    <row r="138" s="81" customFormat="1"/>
    <row r="139" s="81" customFormat="1"/>
    <row r="140" s="81" customFormat="1"/>
    <row r="141" s="81" customFormat="1"/>
    <row r="142" s="81" customFormat="1"/>
    <row r="143" s="81" customFormat="1"/>
    <row r="144" s="81" customFormat="1"/>
    <row r="145" s="81" customFormat="1"/>
    <row r="146" s="81" customFormat="1"/>
    <row r="147" s="81" customFormat="1"/>
    <row r="148" s="81" customFormat="1"/>
    <row r="149" s="81" customFormat="1"/>
    <row r="150" s="81" customFormat="1"/>
    <row r="151" s="81" customFormat="1"/>
    <row r="152" s="81" customFormat="1"/>
    <row r="153" s="81" customFormat="1"/>
    <row r="154" s="81" customFormat="1"/>
    <row r="155" s="81" customFormat="1"/>
    <row r="156" s="81" customFormat="1"/>
    <row r="157" s="81" customFormat="1"/>
    <row r="158" s="81" customFormat="1"/>
    <row r="159" s="81" customFormat="1"/>
    <row r="160" s="81" customFormat="1"/>
    <row r="161" s="81" customFormat="1"/>
    <row r="162" s="81" customFormat="1"/>
    <row r="163" s="81" customFormat="1"/>
    <row r="164" s="81" customFormat="1"/>
    <row r="165" s="81" customFormat="1"/>
    <row r="166" s="81" customFormat="1"/>
    <row r="167" s="81" customFormat="1"/>
    <row r="168" s="81" customFormat="1"/>
    <row r="169" s="81" customFormat="1"/>
    <row r="170" s="81" customFormat="1"/>
    <row r="171" s="81" customFormat="1"/>
    <row r="172" s="81" customFormat="1"/>
    <row r="173" s="81" customFormat="1"/>
    <row r="174" s="81" customFormat="1"/>
  </sheetData>
  <sheetProtection algorithmName="SHA-512" hashValue="BqMg/tgkIGGHgLEhyvH5GT/sSOpVtcuCJX85VYoWejazDwdWqxIo5u4HOQGQh9O7suwqmKyzoY+4/qNMDRcMyg==" saltValue="ROYrRRfzqbcZ/AiYENaLXA==" spinCount="100000" sheet="1"/>
  <protectedRanges>
    <protectedRange sqref="E10:O10" name="範囲2"/>
  </protectedRanges>
  <mergeCells count="35">
    <mergeCell ref="L16:N16"/>
    <mergeCell ref="O16:Q16"/>
    <mergeCell ref="R16:T16"/>
    <mergeCell ref="L17:N17"/>
    <mergeCell ref="O17:Q17"/>
    <mergeCell ref="R17:T17"/>
    <mergeCell ref="D18:H18"/>
    <mergeCell ref="I18:N18"/>
    <mergeCell ref="O18:T18"/>
    <mergeCell ref="U18:Z18"/>
    <mergeCell ref="U15:Z15"/>
    <mergeCell ref="D17:H17"/>
    <mergeCell ref="D15:H15"/>
    <mergeCell ref="U17:Z17"/>
    <mergeCell ref="D16:H16"/>
    <mergeCell ref="U16:Z16"/>
    <mergeCell ref="I15:K15"/>
    <mergeCell ref="I16:K16"/>
    <mergeCell ref="I17:K17"/>
    <mergeCell ref="L15:N15"/>
    <mergeCell ref="O15:Q15"/>
    <mergeCell ref="R15:T15"/>
    <mergeCell ref="S1:AC1"/>
    <mergeCell ref="D7:Z8"/>
    <mergeCell ref="B10:D10"/>
    <mergeCell ref="E10:O10"/>
    <mergeCell ref="D13:H14"/>
    <mergeCell ref="I13:N13"/>
    <mergeCell ref="O13:T13"/>
    <mergeCell ref="U13:Z13"/>
    <mergeCell ref="U14:Z14"/>
    <mergeCell ref="I14:K14"/>
    <mergeCell ref="L14:N14"/>
    <mergeCell ref="O14:Q14"/>
    <mergeCell ref="R14:T14"/>
  </mergeCells>
  <phoneticPr fontId="3"/>
  <printOptions horizontalCentered="1"/>
  <pageMargins left="0.78740157480314965" right="0.55118110236220474" top="0.78740157480314965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17</vt:i4>
      </vt:variant>
    </vt:vector>
  </HeadingPairs>
  <TitlesOfParts>
    <vt:vector size="28" baseType="lpstr">
      <vt:lpstr>１</vt:lpstr>
      <vt:lpstr>２</vt:lpstr>
      <vt:lpstr>3</vt:lpstr>
      <vt:lpstr>4-1</vt:lpstr>
      <vt:lpstr>4-2</vt:lpstr>
      <vt:lpstr>4-3</vt:lpstr>
      <vt:lpstr>4-4</vt:lpstr>
      <vt:lpstr>4-5</vt:lpstr>
      <vt:lpstr>4-6</vt:lpstr>
      <vt:lpstr>4-7</vt:lpstr>
      <vt:lpstr>5</vt:lpstr>
      <vt:lpstr>'１'!Print_Area</vt:lpstr>
      <vt:lpstr>'3'!Print_Area</vt:lpstr>
      <vt:lpstr>'4-7'!Print_Area</vt:lpstr>
      <vt:lpstr>更新１難易度B合計件数その１</vt:lpstr>
      <vt:lpstr>更新１難易度B術者16歳未満その１</vt:lpstr>
      <vt:lpstr>更新１難易度B術者16歳未満その２</vt:lpstr>
      <vt:lpstr>更新１難易度B術者総数その１</vt:lpstr>
      <vt:lpstr>更新１難易度B助手16歳未満その１</vt:lpstr>
      <vt:lpstr>更新１難易度B助手総数その１</vt:lpstr>
      <vt:lpstr>更新１難易度C合計件数その１</vt:lpstr>
      <vt:lpstr>更新１難易度C合計件数その２</vt:lpstr>
      <vt:lpstr>更新１難易度C術者16歳未満その１</vt:lpstr>
      <vt:lpstr>更新１難易度C術者16歳未満その２</vt:lpstr>
      <vt:lpstr>更新１難易度C術者総数その１</vt:lpstr>
      <vt:lpstr>更新１難易度C術者総数その２</vt:lpstr>
      <vt:lpstr>更新１難易度C助手総数その１</vt:lpstr>
      <vt:lpstr>更新１難易度C助手総数その２</vt:lpstr>
    </vt:vector>
  </TitlesOfParts>
  <Company>心臓血管外科専門医認定機構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日本胸部外科学会</dc:creator>
  <cp:lastModifiedBy>mukumoto</cp:lastModifiedBy>
  <cp:lastPrinted>2026-06-11T05:54:32Z</cp:lastPrinted>
  <dcterms:created xsi:type="dcterms:W3CDTF">2003-01-06T04:04:42Z</dcterms:created>
  <dcterms:modified xsi:type="dcterms:W3CDTF">2026-06-25T01:17:17Z</dcterms:modified>
</cp:coreProperties>
</file>